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3" sheetId="1" r:id="rId1"/>
  </sheets>
  <externalReferences>
    <externalReference r:id="rId4"/>
  </externalReferences>
  <definedNames>
    <definedName name="_xlnm.Print_Titles" localSheetId="0">'Форма 3'!$4:$6</definedName>
    <definedName name="_xlnm.Print_Area" localSheetId="0">'Форма 3'!$B$1:$Q$82</definedName>
  </definedNames>
  <calcPr fullCalcOnLoad="1"/>
</workbook>
</file>

<file path=xl/sharedStrings.xml><?xml version="1.0" encoding="utf-8"?>
<sst xmlns="http://schemas.openxmlformats.org/spreadsheetml/2006/main" count="200" uniqueCount="93">
  <si>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</si>
  <si>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</si>
  <si>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</si>
  <si>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>Показатели качества оказываемых муниципальных услуг (работ)</t>
  </si>
  <si>
    <t>единица измерения</t>
  </si>
  <si>
    <t>фактическое значение показателя, на отчетную дату</t>
  </si>
  <si>
    <t>%</t>
  </si>
  <si>
    <t xml:space="preserve">наименование показателя, установленного в муниципальном задании  </t>
  </si>
  <si>
    <t>0 701</t>
  </si>
  <si>
    <t>0 702</t>
  </si>
  <si>
    <t>0 709</t>
  </si>
  <si>
    <t xml:space="preserve"> Оптимальная укомплектованность  учреждения педагогическими кадрами на 100 %</t>
  </si>
  <si>
    <t xml:space="preserve">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</si>
  <si>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Выполнение натуральных норм питания в соответствии санитарно-эпидемиологическим требованиям</t>
  </si>
  <si>
    <t xml:space="preserve"> Количество воспитанников (человек)</t>
  </si>
  <si>
    <t>Присмотр и уход</t>
  </si>
  <si>
    <t>дни</t>
  </si>
  <si>
    <t xml:space="preserve"> Доля обучающихся успешно освоивших образовательные программы по итогам учебного года не менее 100 %</t>
  </si>
  <si>
    <t xml:space="preserve"> Охват учащихся в учреждении  питанием не менее 80%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</si>
  <si>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</si>
  <si>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</si>
  <si>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 xml:space="preserve">Реализация дополнительных общеобразовательных общеразвивающих программ </t>
  </si>
  <si>
    <t>Сохранность контингента обучающихся,  %</t>
  </si>
  <si>
    <t>Доля детей ставших победителями и призерами всероссийских и международных мероприятий (%)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</si>
  <si>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(%)</t>
  </si>
  <si>
    <t>УСЛУГА - Для  для муниципальных бюджетных образовательных учреждений дополнительного образования детей, Муниципального бюджетного общеобразовательного учреждения начальной общеобразовательной школы № 1 поселка Эльбан  Амурского муниципального района Хабаровского края структурного подразделения дополнительного образования  «Солнышко»</t>
  </si>
  <si>
    <t>УСЛУГА  - Для муниципального бюджетного учреждения хозяйственно-эксплуатационной службы системы образования Амурского муниципального района Хабаровского края</t>
  </si>
  <si>
    <t xml:space="preserve"> Удовлетворенность руководителей образовательных учреждений качеством предоставляемой услуги в части выполнения заявок и устранения аварийных ситуаций – 100%</t>
  </si>
  <si>
    <t>Удовлетворенность руководителей образовательных учреждений качеством предоставляемой услуги в части оказания помощи при проведении капитальных и текущих ремонтов – 100 %</t>
  </si>
  <si>
    <t>УО и образовательные учреждения, подведомственные управлению образования администрации Амурского муниципального района</t>
  </si>
  <si>
    <t>Реализация основных общеобразовательных программ дошкольного образования - от 1 года до 3 лет</t>
  </si>
  <si>
    <t>Реализация основных общеобразовательных программ дошкольного образования - от 1 года до 3 лет дети-инвалиды</t>
  </si>
  <si>
    <t>Реализация основных общеобразовательных программ дошкольного образования - дети с 3 до 8 лет</t>
  </si>
  <si>
    <t xml:space="preserve">УСЛУГИ  - Для муниципальных бюджетных дошкольных образовательных учреждений и группах при школе (далее - МБДОУ) </t>
  </si>
  <si>
    <t xml:space="preserve">Реализация основных общеобразовательных программ дошкольного образования - дети с 3 до 8 лет   дети-инвалиды </t>
  </si>
  <si>
    <t xml:space="preserve"> Качество подготовки воспитанников образовательного учреждения к обучению в школе </t>
  </si>
  <si>
    <t xml:space="preserve">Оптимальная укомплектованность  учреждения квалифицированными педагогическими кадрами </t>
  </si>
  <si>
    <t xml:space="preserve">Удовлетворенность родителей (законных представителей) качеством и доступностью услуги (% от числа опрошенных) </t>
  </si>
  <si>
    <t>Реализация основных общеобразовательных программ дошкольного образования - дети с 3 до 8 лет  Обучающиеся с ограниченными возможностями здоровья (ОВЗ)</t>
  </si>
  <si>
    <t>Оптимальная укомплектованность учреждения педагогическими кадрами (%)</t>
  </si>
  <si>
    <t xml:space="preserve">Посещаемость:в группах с 1,5 до 3 лет </t>
  </si>
  <si>
    <t xml:space="preserve"> Посещаемость:в группах с 3 до 8  лет </t>
  </si>
  <si>
    <t xml:space="preserve"> Показатель общей заболеваемости воспитанников образовательного учреждения  </t>
  </si>
  <si>
    <t xml:space="preserve"> Удовлетворенность родителей (законных представителей) качеством и доступностью услуги (% от числа опрошенных)</t>
  </si>
  <si>
    <t xml:space="preserve">УСЛУГИ - Для  муниципальных бюджетных общеобразовательных учреждений 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</si>
  <si>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-более 85 (%)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</si>
  <si>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</si>
  <si>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</si>
  <si>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очная</t>
  </si>
  <si>
    <t>Доля выпускников получивших документ государственного образца о соответствующем уровне образования  не менее 100%</t>
  </si>
  <si>
    <t>Реализация основных общеобразовательных программ основного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</si>
  <si>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заочная</t>
  </si>
  <si>
    <t>Реализация основных общеобразовательных программ среднего общего образования - проходящие обучение по состоянию здоровья на дому</t>
  </si>
  <si>
    <t>Реализация основных общеобразовательных программ среднего общего образования - очная</t>
  </si>
  <si>
    <t>Реализация основных общеобразовательных программ среднего общего образования - заочная</t>
  </si>
  <si>
    <t xml:space="preserve">УСЛУГА  - Для структурных подразделений: №1 - при МБОУ СОШ №2 г. Амурск; №2 - при ФКУ ИК-14 «Исправительной колонии № 14» </t>
  </si>
  <si>
    <t>Реализация дополнительных общеобразовательных общеразвивающих программ - дети-инвалиды, обучающиеся по состоянию здоровья по месту жительства</t>
  </si>
  <si>
    <t>Содержание (эксплуатация) имущества, находящегося в    государственной (муниципальной) собственности</t>
  </si>
  <si>
    <t>Эксплуатируемая площадь, всего, в том числе зданий прилегающей территории (тысяча квадратных метров)</t>
  </si>
  <si>
    <t>Количество заявок (штук)</t>
  </si>
  <si>
    <t>штук</t>
  </si>
  <si>
    <t>тыс.кв.м.</t>
  </si>
  <si>
    <r>
      <t>Бесперебойное тепло 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</t>
    </r>
    <r>
      <rPr>
        <sz val="10"/>
        <color indexed="8"/>
        <rFont val="Calibri"/>
        <family val="2"/>
      </rPr>
      <t xml:space="preserve"> (%)</t>
    </r>
  </si>
  <si>
    <t>выполнение  (%)</t>
  </si>
  <si>
    <t xml:space="preserve">значение показателя в муниципальном задании </t>
  </si>
  <si>
    <t>Реализация дополнительных предпрофессиональных  программ в области физической культуры и спорта</t>
  </si>
  <si>
    <t>Реализация общеразвивающих программ в области физической культуры и спорта</t>
  </si>
  <si>
    <t>0 703</t>
  </si>
  <si>
    <t>Доля обучающихся, принявших участие в спортивно – массовых мероприятиях )</t>
  </si>
  <si>
    <t>Оптимальная укомплектованность  учреждения педагогическими кадрами на 100 %</t>
  </si>
  <si>
    <t>Зеленкова Анна Александровна</t>
  </si>
  <si>
    <t>8 (42142) 99-8-02</t>
  </si>
  <si>
    <t>Стоимость 1 ребенка, тыс.руб.</t>
  </si>
  <si>
    <t>финансовое обеспечение исполнено, тыс. руб.</t>
  </si>
  <si>
    <t xml:space="preserve">Физические лица </t>
  </si>
  <si>
    <t>Физические лица</t>
  </si>
  <si>
    <t xml:space="preserve">УСЛУГА - Для учебно-консультационного пункта структурного подразделения  СОШ № 2 г.Амурск </t>
  </si>
  <si>
    <t>финансовое обеспечение утверждено на 2018 г.,  тыс.руб.</t>
  </si>
  <si>
    <t xml:space="preserve"> Качество подготовки воспитанников образовательного учреждения к обучению в школе  70%</t>
  </si>
  <si>
    <t xml:space="preserve"> Качество подготовки воспитанников образовательного учреждения к обучению в школе 70%</t>
  </si>
  <si>
    <t>Н.Е.Сиденкова</t>
  </si>
  <si>
    <t>Объем оказываемой муниципальной услуги , утвержденной в муниципальном задании    и финансовое обеспечение на оказание услуг</t>
  </si>
  <si>
    <t>по плану финансовое обеспечение (руб.)</t>
  </si>
  <si>
    <t>фактическое  исполнение финансового обеспечения (руб.)</t>
  </si>
  <si>
    <t>утверждено (количество детей)</t>
  </si>
  <si>
    <t>исполнено (количество детей)</t>
  </si>
  <si>
    <t>выполнение объема услуги (количество детей) *            (%)</t>
  </si>
  <si>
    <t>всего МЗ</t>
  </si>
  <si>
    <t>Разница от соглашений</t>
  </si>
  <si>
    <t>Начальник управления образования, молодёжной политики и спорта</t>
  </si>
  <si>
    <t>по итогам I квартала  2020 года</t>
  </si>
  <si>
    <t xml:space="preserve">Управлению образования, молодёжной политики и спорта администрации Амурского муниципального района  Хабаровского края  </t>
  </si>
  <si>
    <t xml:space="preserve">Выполнение муниципального задания по итогам III квартала  2020 года учреждениями подведомственными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</si>
</sst>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E+00"/>
    <numFmt numFmtId="173" formatCode="0E+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#,##0.000000"/>
    <numFmt numFmtId="185" formatCode="#,##0.0000000"/>
    <numFmt numFmtId="186" formatCode="#,##0.00000000"/>
    <numFmt numFmtId="187" formatCode="#,##0.0000"/>
    <numFmt numFmtId="188" formatCode="#,##0.000"/>
    <numFmt numFmtId="189" formatCode="0.0000000"/>
    <numFmt numFmtId="190" formatCode="0.000000"/>
    <numFmt numFmtId="191" formatCode="[$-FC19]d\ mmmm\ yyyy\ &quot;г.&quot;"/>
    <numFmt numFmtId="192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9" fontId="3" fillId="0" borderId="10" xfId="57" applyFont="1" applyBorder="1" applyAlignment="1">
      <alignment horizontal="center"/>
    </xf>
    <xf numFmtId="9" fontId="3" fillId="0" borderId="11" xfId="57" applyFont="1" applyBorder="1" applyAlignment="1">
      <alignment horizontal="center"/>
    </xf>
    <xf numFmtId="9" fontId="3" fillId="0" borderId="12" xfId="57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9" fontId="3" fillId="0" borderId="0" xfId="57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1" fillId="33" borderId="0" xfId="0" applyFont="1" applyFill="1" applyBorder="1" applyAlignment="1">
      <alignment vertical="top" wrapText="1"/>
    </xf>
    <xf numFmtId="178" fontId="3" fillId="0" borderId="0" xfId="57" applyNumberFormat="1" applyFont="1" applyBorder="1" applyAlignment="1">
      <alignment vertical="center" wrapText="1"/>
    </xf>
    <xf numFmtId="0" fontId="6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1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left" wrapText="1"/>
    </xf>
    <xf numFmtId="0" fontId="61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177" fontId="15" fillId="0" borderId="13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7" fontId="15" fillId="0" borderId="14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7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21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63" fillId="0" borderId="13" xfId="0" applyNumberFormat="1" applyFont="1" applyBorder="1" applyAlignment="1">
      <alignment horizontal="center"/>
    </xf>
    <xf numFmtId="178" fontId="15" fillId="0" borderId="10" xfId="57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63" fillId="0" borderId="14" xfId="0" applyNumberFormat="1" applyFont="1" applyBorder="1" applyAlignment="1">
      <alignment horizontal="center"/>
    </xf>
    <xf numFmtId="178" fontId="15" fillId="0" borderId="11" xfId="57" applyNumberFormat="1" applyFont="1" applyBorder="1" applyAlignment="1">
      <alignment horizontal="center"/>
    </xf>
    <xf numFmtId="0" fontId="63" fillId="0" borderId="14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64" fillId="0" borderId="22" xfId="0" applyFont="1" applyBorder="1" applyAlignment="1">
      <alignment/>
    </xf>
    <xf numFmtId="0" fontId="64" fillId="0" borderId="19" xfId="0" applyFont="1" applyBorder="1" applyAlignment="1">
      <alignment horizontal="center" wrapText="1"/>
    </xf>
    <xf numFmtId="0" fontId="64" fillId="0" borderId="19" xfId="0" applyFont="1" applyBorder="1" applyAlignment="1">
      <alignment/>
    </xf>
    <xf numFmtId="0" fontId="18" fillId="0" borderId="23" xfId="0" applyFont="1" applyBorder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8" fontId="15" fillId="0" borderId="10" xfId="57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8" fontId="15" fillId="0" borderId="11" xfId="57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8" fontId="15" fillId="0" borderId="23" xfId="57" applyNumberFormat="1" applyFont="1" applyBorder="1" applyAlignment="1">
      <alignment horizontal="center" vertical="center"/>
    </xf>
    <xf numFmtId="178" fontId="15" fillId="0" borderId="32" xfId="57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177" fontId="15" fillId="0" borderId="15" xfId="0" applyNumberFormat="1" applyFont="1" applyBorder="1" applyAlignment="1">
      <alignment horizontal="center" vertical="center"/>
    </xf>
    <xf numFmtId="178" fontId="15" fillId="0" borderId="12" xfId="57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177" fontId="15" fillId="0" borderId="33" xfId="0" applyNumberFormat="1" applyFont="1" applyBorder="1" applyAlignment="1">
      <alignment horizontal="center" vertical="center"/>
    </xf>
    <xf numFmtId="178" fontId="15" fillId="0" borderId="33" xfId="57" applyNumberFormat="1" applyFont="1" applyBorder="1" applyAlignment="1">
      <alignment horizontal="center" vertical="center"/>
    </xf>
    <xf numFmtId="178" fontId="15" fillId="0" borderId="34" xfId="57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78" fontId="15" fillId="0" borderId="19" xfId="57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left" wrapText="1"/>
    </xf>
    <xf numFmtId="0" fontId="63" fillId="0" borderId="17" xfId="0" applyFont="1" applyBorder="1" applyAlignment="1">
      <alignment horizontal="left" wrapText="1"/>
    </xf>
    <xf numFmtId="177" fontId="15" fillId="0" borderId="14" xfId="0" applyNumberFormat="1" applyFont="1" applyFill="1" applyBorder="1" applyAlignment="1">
      <alignment horizontal="center" vertical="center"/>
    </xf>
    <xf numFmtId="0" fontId="63" fillId="0" borderId="18" xfId="0" applyFont="1" applyBorder="1" applyAlignment="1">
      <alignment horizontal="left" wrapText="1"/>
    </xf>
    <xf numFmtId="177" fontId="15" fillId="0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63" fillId="0" borderId="15" xfId="0" applyNumberFormat="1" applyFont="1" applyBorder="1" applyAlignment="1">
      <alignment horizontal="center"/>
    </xf>
    <xf numFmtId="177" fontId="15" fillId="0" borderId="15" xfId="0" applyNumberFormat="1" applyFont="1" applyBorder="1" applyAlignment="1">
      <alignment horizontal="center"/>
    </xf>
    <xf numFmtId="178" fontId="15" fillId="0" borderId="12" xfId="57" applyNumberFormat="1" applyFont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17" fillId="0" borderId="20" xfId="0" applyFont="1" applyFill="1" applyBorder="1" applyAlignment="1">
      <alignment wrapText="1"/>
    </xf>
    <xf numFmtId="0" fontId="17" fillId="0" borderId="22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178" fontId="15" fillId="0" borderId="23" xfId="57" applyNumberFormat="1" applyFont="1" applyBorder="1" applyAlignment="1">
      <alignment horizontal="center"/>
    </xf>
    <xf numFmtId="0" fontId="65" fillId="0" borderId="13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4" fillId="0" borderId="13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178" fontId="15" fillId="0" borderId="10" xfId="0" applyNumberFormat="1" applyFont="1" applyBorder="1" applyAlignment="1">
      <alignment horizontal="center"/>
    </xf>
    <xf numFmtId="0" fontId="64" fillId="0" borderId="14" xfId="0" applyFont="1" applyBorder="1" applyAlignment="1">
      <alignment horizontal="center" wrapText="1"/>
    </xf>
    <xf numFmtId="178" fontId="15" fillId="0" borderId="11" xfId="0" applyNumberFormat="1" applyFont="1" applyBorder="1" applyAlignment="1">
      <alignment horizontal="center"/>
    </xf>
    <xf numFmtId="0" fontId="64" fillId="0" borderId="15" xfId="0" applyFont="1" applyBorder="1" applyAlignment="1">
      <alignment horizontal="center" wrapText="1"/>
    </xf>
    <xf numFmtId="178" fontId="15" fillId="0" borderId="12" xfId="0" applyNumberFormat="1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5" fillId="0" borderId="38" xfId="0" applyFont="1" applyBorder="1" applyAlignment="1">
      <alignment horizontal="center" wrapText="1"/>
    </xf>
    <xf numFmtId="0" fontId="63" fillId="0" borderId="38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9" fontId="15" fillId="0" borderId="39" xfId="57" applyFont="1" applyBorder="1" applyAlignment="1">
      <alignment horizontal="center"/>
    </xf>
    <xf numFmtId="0" fontId="63" fillId="0" borderId="19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9" fontId="15" fillId="0" borderId="23" xfId="57" applyFont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63" fillId="0" borderId="13" xfId="0" applyNumberFormat="1" applyFont="1" applyFill="1" applyBorder="1" applyAlignment="1">
      <alignment horizontal="center"/>
    </xf>
    <xf numFmtId="0" fontId="66" fillId="0" borderId="21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63" fillId="0" borderId="14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63" fillId="0" borderId="19" xfId="0" applyNumberFormat="1" applyFont="1" applyFill="1" applyBorder="1" applyAlignment="1">
      <alignment horizontal="center"/>
    </xf>
    <xf numFmtId="0" fontId="67" fillId="0" borderId="4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63" fillId="0" borderId="13" xfId="0" applyNumberFormat="1" applyFont="1" applyFill="1" applyBorder="1" applyAlignment="1">
      <alignment horizontal="center" vertical="center"/>
    </xf>
    <xf numFmtId="183" fontId="63" fillId="0" borderId="41" xfId="0" applyNumberFormat="1" applyFont="1" applyBorder="1" applyAlignment="1">
      <alignment horizontal="center" vertical="center"/>
    </xf>
    <xf numFmtId="0" fontId="63" fillId="0" borderId="16" xfId="0" applyFont="1" applyFill="1" applyBorder="1" applyAlignment="1">
      <alignment horizontal="left" wrapText="1"/>
    </xf>
    <xf numFmtId="0" fontId="63" fillId="0" borderId="13" xfId="0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left" wrapText="1"/>
    </xf>
    <xf numFmtId="0" fontId="63" fillId="0" borderId="14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left" wrapText="1"/>
    </xf>
    <xf numFmtId="0" fontId="64" fillId="0" borderId="15" xfId="0" applyFont="1" applyFill="1" applyBorder="1" applyAlignment="1">
      <alignment horizontal="center" wrapText="1"/>
    </xf>
    <xf numFmtId="0" fontId="63" fillId="0" borderId="15" xfId="0" applyFont="1" applyFill="1" applyBorder="1" applyAlignment="1">
      <alignment horizontal="center" wrapText="1"/>
    </xf>
    <xf numFmtId="0" fontId="63" fillId="0" borderId="16" xfId="0" applyFont="1" applyBorder="1" applyAlignment="1">
      <alignment horizontal="left" vertical="center" wrapText="1"/>
    </xf>
    <xf numFmtId="2" fontId="17" fillId="0" borderId="20" xfId="0" applyNumberFormat="1" applyFont="1" applyBorder="1" applyAlignment="1">
      <alignment horizontal="left" vertical="center" wrapText="1"/>
    </xf>
    <xf numFmtId="2" fontId="17" fillId="0" borderId="21" xfId="0" applyNumberFormat="1" applyFont="1" applyBorder="1" applyAlignment="1">
      <alignment horizontal="left" vertical="center" wrapText="1"/>
    </xf>
    <xf numFmtId="2" fontId="17" fillId="0" borderId="35" xfId="0" applyNumberFormat="1" applyFont="1" applyBorder="1" applyAlignment="1">
      <alignment horizontal="left" vertical="center" wrapText="1"/>
    </xf>
    <xf numFmtId="0" fontId="63" fillId="0" borderId="42" xfId="0" applyFont="1" applyBorder="1" applyAlignment="1">
      <alignment horizontal="left" vertical="center" wrapText="1"/>
    </xf>
    <xf numFmtId="0" fontId="63" fillId="0" borderId="4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44" xfId="0" applyFont="1" applyBorder="1" applyAlignment="1">
      <alignment horizontal="left" vertical="center" wrapText="1"/>
    </xf>
    <xf numFmtId="0" fontId="63" fillId="0" borderId="45" xfId="0" applyFont="1" applyBorder="1" applyAlignment="1">
      <alignment horizontal="left" vertical="center" wrapText="1"/>
    </xf>
    <xf numFmtId="0" fontId="63" fillId="0" borderId="46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/>
    </xf>
    <xf numFmtId="4" fontId="63" fillId="0" borderId="52" xfId="0" applyNumberFormat="1" applyFont="1" applyFill="1" applyBorder="1" applyAlignment="1">
      <alignment horizontal="center" vertical="center"/>
    </xf>
    <xf numFmtId="177" fontId="63" fillId="0" borderId="13" xfId="0" applyNumberFormat="1" applyFont="1" applyFill="1" applyBorder="1" applyAlignment="1">
      <alignment horizontal="center"/>
    </xf>
    <xf numFmtId="177" fontId="63" fillId="0" borderId="14" xfId="0" applyNumberFormat="1" applyFont="1" applyFill="1" applyBorder="1" applyAlignment="1">
      <alignment horizontal="center"/>
    </xf>
    <xf numFmtId="177" fontId="63" fillId="0" borderId="15" xfId="0" applyNumberFormat="1" applyFont="1" applyFill="1" applyBorder="1" applyAlignment="1">
      <alignment horizontal="center"/>
    </xf>
    <xf numFmtId="177" fontId="63" fillId="0" borderId="14" xfId="0" applyNumberFormat="1" applyFont="1" applyBorder="1" applyAlignment="1">
      <alignment horizontal="center"/>
    </xf>
    <xf numFmtId="177" fontId="63" fillId="0" borderId="13" xfId="0" applyNumberFormat="1" applyFont="1" applyBorder="1" applyAlignment="1">
      <alignment horizontal="center"/>
    </xf>
    <xf numFmtId="177" fontId="65" fillId="0" borderId="13" xfId="0" applyNumberFormat="1" applyFont="1" applyFill="1" applyBorder="1" applyAlignment="1">
      <alignment/>
    </xf>
    <xf numFmtId="177" fontId="64" fillId="0" borderId="19" xfId="0" applyNumberFormat="1" applyFont="1" applyBorder="1" applyAlignment="1">
      <alignment/>
    </xf>
    <xf numFmtId="177" fontId="15" fillId="0" borderId="14" xfId="0" applyNumberFormat="1" applyFont="1" applyFill="1" applyBorder="1" applyAlignment="1">
      <alignment horizontal="center"/>
    </xf>
    <xf numFmtId="177" fontId="15" fillId="0" borderId="19" xfId="0" applyNumberFormat="1" applyFont="1" applyFill="1" applyBorder="1" applyAlignment="1">
      <alignment horizontal="center"/>
    </xf>
    <xf numFmtId="177" fontId="15" fillId="0" borderId="13" xfId="0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horizontal="center"/>
    </xf>
    <xf numFmtId="178" fontId="15" fillId="0" borderId="10" xfId="57" applyNumberFormat="1" applyFont="1" applyFill="1" applyBorder="1" applyAlignment="1">
      <alignment horizontal="center"/>
    </xf>
    <xf numFmtId="178" fontId="15" fillId="0" borderId="11" xfId="57" applyNumberFormat="1" applyFont="1" applyFill="1" applyBorder="1" applyAlignment="1">
      <alignment horizontal="center"/>
    </xf>
    <xf numFmtId="178" fontId="15" fillId="0" borderId="23" xfId="57" applyNumberFormat="1" applyFont="1" applyFill="1" applyBorder="1" applyAlignment="1">
      <alignment horizontal="center"/>
    </xf>
    <xf numFmtId="178" fontId="15" fillId="0" borderId="10" xfId="57" applyNumberFormat="1" applyFont="1" applyFill="1" applyBorder="1" applyAlignment="1">
      <alignment horizontal="center" vertical="center"/>
    </xf>
    <xf numFmtId="178" fontId="15" fillId="0" borderId="12" xfId="57" applyNumberFormat="1" applyFont="1" applyFill="1" applyBorder="1" applyAlignment="1">
      <alignment horizontal="center"/>
    </xf>
    <xf numFmtId="2" fontId="63" fillId="0" borderId="41" xfId="0" applyNumberFormat="1" applyFont="1" applyBorder="1" applyAlignment="1">
      <alignment horizontal="center" vertical="center"/>
    </xf>
    <xf numFmtId="4" fontId="63" fillId="0" borderId="41" xfId="0" applyNumberFormat="1" applyFont="1" applyBorder="1" applyAlignment="1">
      <alignment horizontal="center" vertical="center"/>
    </xf>
    <xf numFmtId="4" fontId="63" fillId="0" borderId="53" xfId="0" applyNumberFormat="1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183" fontId="63" fillId="0" borderId="0" xfId="0" applyNumberFormat="1" applyFont="1" applyBorder="1" applyAlignment="1">
      <alignment horizontal="center" vertical="center"/>
    </xf>
    <xf numFmtId="4" fontId="63" fillId="0" borderId="41" xfId="0" applyNumberFormat="1" applyFont="1" applyFill="1" applyBorder="1" applyAlignment="1">
      <alignment horizontal="center" vertical="center"/>
    </xf>
    <xf numFmtId="183" fontId="63" fillId="0" borderId="5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18" fillId="0" borderId="0" xfId="0" applyFont="1" applyAlignment="1">
      <alignment/>
    </xf>
    <xf numFmtId="4" fontId="64" fillId="0" borderId="55" xfId="0" applyNumberFormat="1" applyFont="1" applyBorder="1" applyAlignment="1">
      <alignment/>
    </xf>
    <xf numFmtId="192" fontId="64" fillId="0" borderId="30" xfId="0" applyNumberFormat="1" applyFont="1" applyBorder="1" applyAlignment="1">
      <alignment/>
    </xf>
    <xf numFmtId="2" fontId="68" fillId="0" borderId="0" xfId="0" applyNumberFormat="1" applyFont="1" applyAlignment="1">
      <alignment/>
    </xf>
    <xf numFmtId="0" fontId="69" fillId="0" borderId="0" xfId="0" applyFont="1" applyAlignment="1">
      <alignment/>
    </xf>
    <xf numFmtId="192" fontId="69" fillId="0" borderId="0" xfId="0" applyNumberFormat="1" applyFont="1" applyAlignment="1">
      <alignment/>
    </xf>
    <xf numFmtId="178" fontId="15" fillId="0" borderId="52" xfId="57" applyNumberFormat="1" applyFont="1" applyBorder="1" applyAlignment="1">
      <alignment horizontal="center" vertical="center" wrapText="1"/>
    </xf>
    <xf numFmtId="0" fontId="67" fillId="0" borderId="47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4" fontId="63" fillId="0" borderId="47" xfId="0" applyNumberFormat="1" applyFont="1" applyFill="1" applyBorder="1" applyAlignment="1">
      <alignment horizontal="center" vertical="center" wrapText="1"/>
    </xf>
    <xf numFmtId="4" fontId="63" fillId="0" borderId="49" xfId="0" applyNumberFormat="1" applyFont="1" applyFill="1" applyBorder="1" applyAlignment="1">
      <alignment horizontal="center" vertical="center" wrapText="1"/>
    </xf>
    <xf numFmtId="178" fontId="63" fillId="0" borderId="32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4" fontId="69" fillId="0" borderId="0" xfId="0" applyNumberFormat="1" applyFont="1" applyBorder="1" applyAlignment="1">
      <alignment/>
    </xf>
    <xf numFmtId="4" fontId="64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9" fontId="18" fillId="0" borderId="0" xfId="57" applyNumberFormat="1" applyFont="1" applyAlignment="1">
      <alignment/>
    </xf>
    <xf numFmtId="0" fontId="17" fillId="0" borderId="21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1" fillId="33" borderId="0" xfId="0" applyFont="1" applyFill="1" applyBorder="1" applyAlignment="1">
      <alignment vertical="top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178" fontId="3" fillId="0" borderId="49" xfId="57" applyNumberFormat="1" applyFont="1" applyFill="1" applyBorder="1" applyAlignment="1">
      <alignment horizontal="center" vertical="center" wrapText="1"/>
    </xf>
    <xf numFmtId="178" fontId="3" fillId="0" borderId="50" xfId="57" applyNumberFormat="1" applyFont="1" applyFill="1" applyBorder="1" applyAlignment="1">
      <alignment horizontal="center" vertical="center" wrapText="1"/>
    </xf>
    <xf numFmtId="178" fontId="3" fillId="0" borderId="51" xfId="57" applyNumberFormat="1" applyFont="1" applyFill="1" applyBorder="1" applyAlignment="1">
      <alignment horizontal="center" vertical="center" wrapText="1"/>
    </xf>
    <xf numFmtId="178" fontId="15" fillId="0" borderId="58" xfId="57" applyNumberFormat="1" applyFont="1" applyFill="1" applyBorder="1" applyAlignment="1">
      <alignment horizontal="center" vertical="center" wrapText="1"/>
    </xf>
    <xf numFmtId="178" fontId="15" fillId="0" borderId="59" xfId="57" applyNumberFormat="1" applyFont="1" applyFill="1" applyBorder="1" applyAlignment="1">
      <alignment horizontal="center" vertical="center" wrapText="1"/>
    </xf>
    <xf numFmtId="178" fontId="15" fillId="0" borderId="60" xfId="57" applyNumberFormat="1" applyFont="1" applyFill="1" applyBorder="1" applyAlignment="1">
      <alignment horizontal="center" vertical="center" wrapText="1"/>
    </xf>
    <xf numFmtId="183" fontId="63" fillId="0" borderId="54" xfId="0" applyNumberFormat="1" applyFont="1" applyBorder="1" applyAlignment="1">
      <alignment horizontal="center" vertical="center"/>
    </xf>
    <xf numFmtId="183" fontId="63" fillId="0" borderId="57" xfId="0" applyNumberFormat="1" applyFont="1" applyBorder="1" applyAlignment="1">
      <alignment horizontal="center" vertical="center"/>
    </xf>
    <xf numFmtId="0" fontId="67" fillId="13" borderId="54" xfId="0" applyFont="1" applyFill="1" applyBorder="1" applyAlignment="1">
      <alignment horizontal="center" vertical="center" wrapText="1"/>
    </xf>
    <xf numFmtId="0" fontId="67" fillId="13" borderId="61" xfId="0" applyFont="1" applyFill="1" applyBorder="1" applyAlignment="1">
      <alignment horizontal="center" vertical="center" wrapText="1"/>
    </xf>
    <xf numFmtId="0" fontId="67" fillId="13" borderId="55" xfId="0" applyFont="1" applyFill="1" applyBorder="1" applyAlignment="1">
      <alignment horizontal="center" vertical="center" wrapText="1"/>
    </xf>
    <xf numFmtId="0" fontId="67" fillId="13" borderId="27" xfId="0" applyFont="1" applyFill="1" applyBorder="1" applyAlignment="1">
      <alignment horizontal="center" vertical="center" wrapText="1"/>
    </xf>
    <xf numFmtId="0" fontId="67" fillId="13" borderId="29" xfId="0" applyFont="1" applyFill="1" applyBorder="1" applyAlignment="1">
      <alignment horizontal="center" vertical="center" wrapText="1"/>
    </xf>
    <xf numFmtId="0" fontId="67" fillId="13" borderId="30" xfId="0" applyFont="1" applyFill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" fontId="62" fillId="33" borderId="55" xfId="0" applyNumberFormat="1" applyFont="1" applyFill="1" applyBorder="1" applyAlignment="1">
      <alignment horizontal="center" vertical="center" wrapText="1"/>
    </xf>
    <xf numFmtId="2" fontId="62" fillId="33" borderId="62" xfId="0" applyNumberFormat="1" applyFont="1" applyFill="1" applyBorder="1" applyAlignment="1">
      <alignment horizontal="center" vertical="center" wrapText="1"/>
    </xf>
    <xf numFmtId="2" fontId="62" fillId="33" borderId="30" xfId="0" applyNumberFormat="1" applyFont="1" applyFill="1" applyBorder="1" applyAlignment="1">
      <alignment horizontal="center" vertical="center" wrapText="1"/>
    </xf>
    <xf numFmtId="4" fontId="63" fillId="0" borderId="41" xfId="0" applyNumberFormat="1" applyFont="1" applyBorder="1" applyAlignment="1">
      <alignment horizontal="center" vertical="center"/>
    </xf>
    <xf numFmtId="4" fontId="63" fillId="0" borderId="53" xfId="0" applyNumberFormat="1" applyFont="1" applyBorder="1" applyAlignment="1">
      <alignment horizontal="center" vertical="center"/>
    </xf>
    <xf numFmtId="0" fontId="67" fillId="10" borderId="24" xfId="0" applyFont="1" applyFill="1" applyBorder="1" applyAlignment="1">
      <alignment horizontal="center" vertical="center"/>
    </xf>
    <xf numFmtId="0" fontId="67" fillId="10" borderId="26" xfId="0" applyFont="1" applyFill="1" applyBorder="1" applyAlignment="1">
      <alignment horizontal="center" vertical="center"/>
    </xf>
    <xf numFmtId="0" fontId="67" fillId="10" borderId="63" xfId="0" applyFont="1" applyFill="1" applyBorder="1" applyAlignment="1">
      <alignment horizontal="center" vertical="center"/>
    </xf>
    <xf numFmtId="178" fontId="15" fillId="0" borderId="10" xfId="57" applyNumberFormat="1" applyFont="1" applyFill="1" applyBorder="1" applyAlignment="1">
      <alignment horizontal="center" vertical="center" wrapText="1"/>
    </xf>
    <xf numFmtId="178" fontId="15" fillId="0" borderId="11" xfId="57" applyNumberFormat="1" applyFont="1" applyFill="1" applyBorder="1" applyAlignment="1">
      <alignment horizontal="center" vertical="center" wrapText="1"/>
    </xf>
    <xf numFmtId="178" fontId="15" fillId="0" borderId="23" xfId="57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78" fontId="15" fillId="0" borderId="32" xfId="57" applyNumberFormat="1" applyFont="1" applyBorder="1" applyAlignment="1">
      <alignment horizontal="center" vertical="center" wrapText="1"/>
    </xf>
    <xf numFmtId="178" fontId="15" fillId="0" borderId="39" xfId="57" applyNumberFormat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9" fontId="15" fillId="0" borderId="23" xfId="0" applyNumberFormat="1" applyFont="1" applyBorder="1" applyAlignment="1">
      <alignment horizontal="center" vertical="center"/>
    </xf>
    <xf numFmtId="2" fontId="63" fillId="0" borderId="41" xfId="0" applyNumberFormat="1" applyFont="1" applyBorder="1" applyAlignment="1">
      <alignment horizontal="center" vertical="center"/>
    </xf>
    <xf numFmtId="2" fontId="63" fillId="0" borderId="5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 wrapText="1"/>
    </xf>
    <xf numFmtId="4" fontId="15" fillId="0" borderId="38" xfId="0" applyNumberFormat="1" applyFont="1" applyBorder="1" applyAlignment="1">
      <alignment horizontal="center" vertical="center" wrapText="1"/>
    </xf>
    <xf numFmtId="4" fontId="15" fillId="0" borderId="48" xfId="0" applyNumberFormat="1" applyFont="1" applyBorder="1" applyAlignment="1">
      <alignment horizontal="center" vertical="center" wrapText="1"/>
    </xf>
    <xf numFmtId="178" fontId="15" fillId="0" borderId="10" xfId="57" applyNumberFormat="1" applyFont="1" applyBorder="1" applyAlignment="1">
      <alignment horizontal="center" vertical="center" wrapText="1"/>
    </xf>
    <xf numFmtId="178" fontId="15" fillId="0" borderId="11" xfId="57" applyNumberFormat="1" applyFont="1" applyBorder="1" applyAlignment="1">
      <alignment horizontal="center" vertical="center" wrapText="1"/>
    </xf>
    <xf numFmtId="178" fontId="15" fillId="0" borderId="12" xfId="57" applyNumberFormat="1" applyFont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53" xfId="0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7" fillId="0" borderId="47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178" fontId="63" fillId="0" borderId="32" xfId="0" applyNumberFormat="1" applyFont="1" applyFill="1" applyBorder="1" applyAlignment="1">
      <alignment horizontal="center" vertical="center"/>
    </xf>
    <xf numFmtId="178" fontId="63" fillId="0" borderId="3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178" fontId="15" fillId="0" borderId="23" xfId="57" applyNumberFormat="1" applyFont="1" applyBorder="1" applyAlignment="1">
      <alignment horizontal="center" vertical="center" wrapText="1"/>
    </xf>
    <xf numFmtId="4" fontId="63" fillId="0" borderId="47" xfId="0" applyNumberFormat="1" applyFont="1" applyFill="1" applyBorder="1" applyAlignment="1">
      <alignment horizontal="center" vertical="center"/>
    </xf>
    <xf numFmtId="4" fontId="63" fillId="0" borderId="48" xfId="0" applyNumberFormat="1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horizontal="center"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0" fontId="63" fillId="0" borderId="41" xfId="0" applyFont="1" applyBorder="1" applyAlignment="1">
      <alignment horizontal="left" vertical="center" wrapText="1"/>
    </xf>
    <xf numFmtId="0" fontId="63" fillId="0" borderId="70" xfId="0" applyFont="1" applyBorder="1" applyAlignment="1">
      <alignment horizontal="left" vertical="center" wrapText="1"/>
    </xf>
    <xf numFmtId="0" fontId="15" fillId="0" borderId="71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178" fontId="15" fillId="0" borderId="50" xfId="57" applyNumberFormat="1" applyFont="1" applyBorder="1" applyAlignment="1">
      <alignment horizontal="center" vertical="center" wrapText="1"/>
    </xf>
    <xf numFmtId="178" fontId="15" fillId="0" borderId="51" xfId="57" applyNumberFormat="1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177" fontId="15" fillId="0" borderId="33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8" fontId="15" fillId="0" borderId="34" xfId="57" applyNumberFormat="1" applyFont="1" applyBorder="1" applyAlignment="1">
      <alignment horizontal="center" vertical="center"/>
    </xf>
    <xf numFmtId="178" fontId="15" fillId="0" borderId="11" xfId="57" applyNumberFormat="1" applyFont="1" applyBorder="1" applyAlignment="1">
      <alignment horizontal="center" vertical="center"/>
    </xf>
    <xf numFmtId="178" fontId="15" fillId="0" borderId="73" xfId="57" applyNumberFormat="1" applyFont="1" applyBorder="1" applyAlignment="1">
      <alignment horizontal="center" vertical="center" wrapText="1"/>
    </xf>
    <xf numFmtId="178" fontId="15" fillId="0" borderId="74" xfId="57" applyNumberFormat="1" applyFont="1" applyBorder="1" applyAlignment="1">
      <alignment horizontal="center" vertical="center" wrapText="1"/>
    </xf>
    <xf numFmtId="178" fontId="15" fillId="0" borderId="75" xfId="57" applyNumberFormat="1" applyFont="1" applyBorder="1" applyAlignment="1">
      <alignment horizontal="center" vertical="center" wrapText="1"/>
    </xf>
    <xf numFmtId="178" fontId="15" fillId="0" borderId="76" xfId="57" applyNumberFormat="1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78" fontId="15" fillId="0" borderId="13" xfId="57" applyNumberFormat="1" applyFont="1" applyFill="1" applyBorder="1" applyAlignment="1">
      <alignment horizontal="center" vertical="center" wrapText="1"/>
    </xf>
    <xf numFmtId="178" fontId="15" fillId="0" borderId="14" xfId="57" applyNumberFormat="1" applyFont="1" applyFill="1" applyBorder="1" applyAlignment="1">
      <alignment horizontal="center" vertical="center" wrapText="1"/>
    </xf>
    <xf numFmtId="178" fontId="15" fillId="0" borderId="15" xfId="57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8" borderId="54" xfId="0" applyFont="1" applyFill="1" applyBorder="1" applyAlignment="1">
      <alignment horizontal="center" vertical="center"/>
    </xf>
    <xf numFmtId="0" fontId="67" fillId="8" borderId="61" xfId="0" applyFont="1" applyFill="1" applyBorder="1" applyAlignment="1">
      <alignment horizontal="center" vertical="center"/>
    </xf>
    <xf numFmtId="0" fontId="67" fillId="8" borderId="55" xfId="0" applyFont="1" applyFill="1" applyBorder="1" applyAlignment="1">
      <alignment horizontal="center" vertical="center"/>
    </xf>
    <xf numFmtId="183" fontId="63" fillId="0" borderId="27" xfId="0" applyNumberFormat="1" applyFont="1" applyBorder="1" applyAlignment="1">
      <alignment horizontal="center" vertical="center"/>
    </xf>
    <xf numFmtId="4" fontId="63" fillId="0" borderId="28" xfId="0" applyNumberFormat="1" applyFont="1" applyBorder="1" applyAlignment="1">
      <alignment horizontal="center" vertical="center"/>
    </xf>
    <xf numFmtId="178" fontId="15" fillId="0" borderId="49" xfId="57" applyNumberFormat="1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183" fontId="63" fillId="0" borderId="61" xfId="0" applyNumberFormat="1" applyFont="1" applyBorder="1" applyAlignment="1">
      <alignment horizontal="center" vertical="center"/>
    </xf>
    <xf numFmtId="183" fontId="63" fillId="0" borderId="0" xfId="0" applyNumberFormat="1" applyFont="1" applyBorder="1" applyAlignment="1">
      <alignment horizontal="center" vertical="center"/>
    </xf>
    <xf numFmtId="183" fontId="63" fillId="0" borderId="29" xfId="0" applyNumberFormat="1" applyFont="1" applyBorder="1" applyAlignment="1">
      <alignment horizontal="center" vertical="center"/>
    </xf>
    <xf numFmtId="4" fontId="63" fillId="0" borderId="53" xfId="0" applyNumberFormat="1" applyFont="1" applyFill="1" applyBorder="1" applyAlignment="1">
      <alignment horizontal="center" vertical="center"/>
    </xf>
    <xf numFmtId="4" fontId="63" fillId="0" borderId="28" xfId="0" applyNumberFormat="1" applyFont="1" applyFill="1" applyBorder="1" applyAlignment="1">
      <alignment horizontal="center" vertical="center"/>
    </xf>
    <xf numFmtId="0" fontId="67" fillId="8" borderId="24" xfId="0" applyFont="1" applyFill="1" applyBorder="1" applyAlignment="1">
      <alignment horizontal="center" vertical="center"/>
    </xf>
    <xf numFmtId="0" fontId="67" fillId="8" borderId="26" xfId="0" applyFont="1" applyFill="1" applyBorder="1" applyAlignment="1">
      <alignment horizontal="center" vertical="center"/>
    </xf>
    <xf numFmtId="0" fontId="67" fillId="8" borderId="63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4" fontId="63" fillId="0" borderId="41" xfId="0" applyNumberFormat="1" applyFont="1" applyFill="1" applyBorder="1" applyAlignment="1">
      <alignment horizontal="center" vertical="center"/>
    </xf>
    <xf numFmtId="183" fontId="63" fillId="0" borderId="54" xfId="0" applyNumberFormat="1" applyFont="1" applyFill="1" applyBorder="1" applyAlignment="1">
      <alignment horizontal="center" vertical="center"/>
    </xf>
    <xf numFmtId="183" fontId="63" fillId="0" borderId="57" xfId="0" applyNumberFormat="1" applyFont="1" applyFill="1" applyBorder="1" applyAlignment="1">
      <alignment horizontal="center" vertical="center"/>
    </xf>
    <xf numFmtId="2" fontId="63" fillId="0" borderId="28" xfId="0" applyNumberFormat="1" applyFont="1" applyBorder="1" applyAlignment="1">
      <alignment horizontal="center" vertical="center"/>
    </xf>
    <xf numFmtId="4" fontId="62" fillId="33" borderId="54" xfId="0" applyNumberFormat="1" applyFont="1" applyFill="1" applyBorder="1" applyAlignment="1">
      <alignment horizontal="center" vertical="center" wrapText="1"/>
    </xf>
    <xf numFmtId="4" fontId="62" fillId="33" borderId="57" xfId="0" applyNumberFormat="1" applyFont="1" applyFill="1" applyBorder="1" applyAlignment="1">
      <alignment horizontal="center" vertical="center" wrapText="1"/>
    </xf>
    <xf numFmtId="4" fontId="62" fillId="33" borderId="27" xfId="0" applyNumberFormat="1" applyFont="1" applyFill="1" applyBorder="1" applyAlignment="1">
      <alignment horizontal="center" vertical="center" wrapText="1"/>
    </xf>
    <xf numFmtId="4" fontId="62" fillId="0" borderId="41" xfId="0" applyNumberFormat="1" applyFont="1" applyFill="1" applyBorder="1" applyAlignment="1">
      <alignment horizontal="center" vertical="center" wrapText="1"/>
    </xf>
    <xf numFmtId="4" fontId="62" fillId="0" borderId="53" xfId="0" applyNumberFormat="1" applyFont="1" applyFill="1" applyBorder="1" applyAlignment="1">
      <alignment horizontal="center" vertical="center" wrapText="1"/>
    </xf>
    <xf numFmtId="4" fontId="62" fillId="0" borderId="28" xfId="0" applyNumberFormat="1" applyFont="1" applyFill="1" applyBorder="1" applyAlignment="1">
      <alignment horizontal="center" vertical="center" wrapText="1"/>
    </xf>
    <xf numFmtId="178" fontId="15" fillId="0" borderId="12" xfId="57" applyNumberFormat="1" applyFont="1" applyFill="1" applyBorder="1" applyAlignment="1">
      <alignment horizontal="center" vertical="center" wrapText="1"/>
    </xf>
    <xf numFmtId="178" fontId="10" fillId="11" borderId="57" xfId="57" applyNumberFormat="1" applyFont="1" applyFill="1" applyBorder="1" applyAlignment="1">
      <alignment horizontal="center" vertical="center" wrapText="1"/>
    </xf>
    <xf numFmtId="178" fontId="10" fillId="11" borderId="0" xfId="57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" fontId="63" fillId="0" borderId="47" xfId="0" applyNumberFormat="1" applyFont="1" applyBorder="1" applyAlignment="1">
      <alignment horizontal="center" vertical="center"/>
    </xf>
    <xf numFmtId="4" fontId="63" fillId="0" borderId="38" xfId="0" applyNumberFormat="1" applyFont="1" applyBorder="1" applyAlignment="1">
      <alignment horizontal="center" vertical="center"/>
    </xf>
    <xf numFmtId="4" fontId="63" fillId="0" borderId="48" xfId="0" applyNumberFormat="1" applyFont="1" applyBorder="1" applyAlignment="1">
      <alignment horizontal="center" vertical="center"/>
    </xf>
    <xf numFmtId="0" fontId="16" fillId="16" borderId="24" xfId="0" applyFont="1" applyFill="1" applyBorder="1" applyAlignment="1">
      <alignment horizontal="center" vertical="center" wrapText="1"/>
    </xf>
    <xf numFmtId="0" fontId="16" fillId="16" borderId="26" xfId="0" applyFont="1" applyFill="1" applyBorder="1" applyAlignment="1">
      <alignment horizontal="center" vertical="center" wrapText="1"/>
    </xf>
    <xf numFmtId="0" fontId="16" fillId="16" borderId="63" xfId="0" applyFont="1" applyFill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  <xf numFmtId="174" fontId="63" fillId="0" borderId="54" xfId="0" applyNumberFormat="1" applyFont="1" applyBorder="1" applyAlignment="1">
      <alignment horizontal="center" vertical="center"/>
    </xf>
    <xf numFmtId="174" fontId="63" fillId="0" borderId="5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57;&#1086;&#1075;&#1083;&#1072;&#1096;&#1077;&#1085;&#1080;&#1081;%20&#1079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 (3)"/>
      <sheetName val="Лист1"/>
      <sheetName val="Лист2"/>
      <sheetName val="Лист3"/>
      <sheetName val="Лист1 (4)"/>
      <sheetName val="Лист1 (5)"/>
      <sheetName val="02.01.2017"/>
      <sheetName val="31.03.2017"/>
      <sheetName val="30.06.2017"/>
      <sheetName val="30.09.2017"/>
      <sheetName val="31.12.2017"/>
      <sheetName val="02.01.2018 "/>
      <sheetName val="21.02.2018 "/>
      <sheetName val="25.04.2018 "/>
      <sheetName val="разбивка май2018"/>
      <sheetName val="08.06.2018  (2)"/>
      <sheetName val="25.07.2018"/>
      <sheetName val="02.10.2018"/>
      <sheetName val="25.12.2018 "/>
      <sheetName val="02.01.2019"/>
      <sheetName val="27.02.2019"/>
      <sheetName val="17.04.2019 "/>
      <sheetName val="19.06.2019"/>
      <sheetName val="31.08.2019"/>
      <sheetName val="20.09.2019"/>
      <sheetName val="31.12.2019"/>
    </sheetNames>
    <sheetDataSet>
      <sheetData sheetId="20">
        <row r="81">
          <cell r="AC81">
            <v>1231194460</v>
          </cell>
        </row>
      </sheetData>
      <sheetData sheetId="26">
        <row r="77">
          <cell r="AC77">
            <v>1286795718.3799999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7"/>
  <sheetViews>
    <sheetView tabSelected="1" view="pageBreakPreview" zoomScale="60" zoomScaleNormal="80" workbookViewId="0" topLeftCell="B1">
      <selection activeCell="M24" sqref="M24"/>
    </sheetView>
  </sheetViews>
  <sheetFormatPr defaultColWidth="9.140625" defaultRowHeight="15"/>
  <cols>
    <col min="1" max="1" width="26.7109375" style="0" hidden="1" customWidth="1"/>
    <col min="2" max="2" width="52.00390625" style="0" customWidth="1"/>
    <col min="3" max="3" width="17.7109375" style="0" customWidth="1"/>
    <col min="4" max="4" width="20.28125" style="0" customWidth="1"/>
    <col min="5" max="5" width="17.00390625" style="0" customWidth="1"/>
    <col min="6" max="6" width="25.57421875" style="0" hidden="1" customWidth="1"/>
    <col min="7" max="7" width="19.57421875" style="0" customWidth="1"/>
    <col min="8" max="8" width="21.421875" style="0" hidden="1" customWidth="1"/>
    <col min="9" max="9" width="19.7109375" style="3" customWidth="1"/>
    <col min="10" max="10" width="81.421875" style="0" customWidth="1"/>
    <col min="11" max="11" width="18.140625" style="4" customWidth="1"/>
    <col min="12" max="12" width="18.421875" style="0" customWidth="1"/>
    <col min="13" max="13" width="20.7109375" style="0" customWidth="1"/>
    <col min="14" max="14" width="16.8515625" style="3" customWidth="1"/>
    <col min="15" max="15" width="31.7109375" style="0" hidden="1" customWidth="1"/>
    <col min="16" max="16" width="23.57421875" style="0" hidden="1" customWidth="1"/>
    <col min="17" max="17" width="13.140625" style="0" hidden="1" customWidth="1"/>
    <col min="18" max="18" width="10.57421875" style="0" bestFit="1" customWidth="1"/>
    <col min="20" max="20" width="25.57421875" style="0" customWidth="1"/>
  </cols>
  <sheetData>
    <row r="1" spans="2:14" ht="27" customHeight="1">
      <c r="B1" s="238" t="s">
        <v>92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2:14" ht="20.25" customHeight="1">
      <c r="B2" s="238" t="s">
        <v>91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2:14" ht="24.75" customHeight="1" thickBot="1"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2:20" ht="84" customHeight="1" thickBot="1">
      <c r="B4" s="347" t="s">
        <v>0</v>
      </c>
      <c r="C4" s="240" t="s">
        <v>1</v>
      </c>
      <c r="D4" s="350" t="s">
        <v>2</v>
      </c>
      <c r="E4" s="407" t="s">
        <v>81</v>
      </c>
      <c r="F4" s="408"/>
      <c r="G4" s="409"/>
      <c r="H4" s="410"/>
      <c r="I4" s="411"/>
      <c r="J4" s="412" t="s">
        <v>3</v>
      </c>
      <c r="K4" s="290"/>
      <c r="L4" s="290"/>
      <c r="M4" s="290"/>
      <c r="N4" s="413"/>
      <c r="O4" s="319" t="s">
        <v>77</v>
      </c>
      <c r="P4" s="319" t="s">
        <v>73</v>
      </c>
      <c r="Q4" s="399" t="s">
        <v>72</v>
      </c>
      <c r="S4" s="398"/>
      <c r="T4" s="22"/>
    </row>
    <row r="5" spans="2:20" ht="99" customHeight="1" thickBot="1">
      <c r="B5" s="348"/>
      <c r="C5" s="349"/>
      <c r="D5" s="351"/>
      <c r="E5" s="180" t="s">
        <v>84</v>
      </c>
      <c r="F5" s="180" t="s">
        <v>82</v>
      </c>
      <c r="G5" s="179" t="s">
        <v>85</v>
      </c>
      <c r="H5" s="181" t="s">
        <v>83</v>
      </c>
      <c r="I5" s="181" t="s">
        <v>86</v>
      </c>
      <c r="J5" s="70" t="s">
        <v>7</v>
      </c>
      <c r="K5" s="71" t="s">
        <v>4</v>
      </c>
      <c r="L5" s="71" t="s">
        <v>64</v>
      </c>
      <c r="M5" s="72" t="s">
        <v>5</v>
      </c>
      <c r="N5" s="70" t="s">
        <v>63</v>
      </c>
      <c r="O5" s="321"/>
      <c r="P5" s="321"/>
      <c r="Q5" s="400"/>
      <c r="S5" s="398"/>
      <c r="T5" s="22"/>
    </row>
    <row r="6" spans="2:20" ht="18" customHeight="1" thickBot="1">
      <c r="B6" s="73">
        <v>1</v>
      </c>
      <c r="C6" s="74">
        <v>2</v>
      </c>
      <c r="D6" s="75">
        <v>3</v>
      </c>
      <c r="E6" s="73">
        <v>4</v>
      </c>
      <c r="F6" s="73">
        <v>5</v>
      </c>
      <c r="G6" s="76">
        <v>6</v>
      </c>
      <c r="H6" s="77">
        <v>7</v>
      </c>
      <c r="I6" s="77">
        <v>8</v>
      </c>
      <c r="J6" s="75">
        <v>9</v>
      </c>
      <c r="K6" s="76">
        <v>10</v>
      </c>
      <c r="L6" s="75">
        <v>11</v>
      </c>
      <c r="M6" s="76">
        <v>12</v>
      </c>
      <c r="N6" s="77">
        <v>13</v>
      </c>
      <c r="O6" s="78">
        <v>15</v>
      </c>
      <c r="P6" s="79">
        <v>16</v>
      </c>
      <c r="Q6" s="79">
        <v>17</v>
      </c>
      <c r="S6" s="398"/>
      <c r="T6" s="22"/>
    </row>
    <row r="7" spans="2:20" ht="28.5" customHeight="1" thickBot="1">
      <c r="B7" s="401" t="s">
        <v>33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3"/>
      <c r="S7" s="398"/>
      <c r="T7" s="22"/>
    </row>
    <row r="8" spans="2:24" ht="45" customHeight="1">
      <c r="B8" s="352" t="s">
        <v>30</v>
      </c>
      <c r="C8" s="354" t="s">
        <v>8</v>
      </c>
      <c r="D8" s="317" t="s">
        <v>14</v>
      </c>
      <c r="E8" s="338">
        <v>701</v>
      </c>
      <c r="F8" s="357">
        <v>39500284</v>
      </c>
      <c r="G8" s="338">
        <v>625</v>
      </c>
      <c r="H8" s="357">
        <v>45651362.62</v>
      </c>
      <c r="I8" s="406">
        <f>G8/E8*100%</f>
        <v>0.891583452211127</v>
      </c>
      <c r="J8" s="167" t="s">
        <v>78</v>
      </c>
      <c r="K8" s="56" t="s">
        <v>6</v>
      </c>
      <c r="L8" s="80">
        <v>70</v>
      </c>
      <c r="M8" s="81">
        <v>78.66</v>
      </c>
      <c r="N8" s="82">
        <f aca="true" t="shared" si="0" ref="N8:N17">M8/L8</f>
        <v>1.1237142857142857</v>
      </c>
      <c r="O8" s="264">
        <v>40492.8337</v>
      </c>
      <c r="P8" s="282"/>
      <c r="Q8" s="282">
        <f>O8/G8</f>
        <v>64.78853392</v>
      </c>
      <c r="S8" s="398"/>
      <c r="T8" s="22"/>
      <c r="X8" t="s">
        <v>90</v>
      </c>
    </row>
    <row r="9" spans="2:20" ht="41.25" customHeight="1">
      <c r="B9" s="353"/>
      <c r="C9" s="355"/>
      <c r="D9" s="318"/>
      <c r="E9" s="339"/>
      <c r="F9" s="358"/>
      <c r="G9" s="339"/>
      <c r="H9" s="358"/>
      <c r="I9" s="373"/>
      <c r="J9" s="83" t="s">
        <v>11</v>
      </c>
      <c r="K9" s="60" t="s">
        <v>6</v>
      </c>
      <c r="L9" s="84">
        <v>100</v>
      </c>
      <c r="M9" s="85">
        <v>98.75</v>
      </c>
      <c r="N9" s="86">
        <f t="shared" si="0"/>
        <v>0.9875</v>
      </c>
      <c r="O9" s="265"/>
      <c r="P9" s="283"/>
      <c r="Q9" s="283"/>
      <c r="S9" s="398"/>
      <c r="T9" s="22"/>
    </row>
    <row r="10" spans="2:20" ht="77.25" customHeight="1" thickBot="1">
      <c r="B10" s="353"/>
      <c r="C10" s="355"/>
      <c r="D10" s="318"/>
      <c r="E10" s="339"/>
      <c r="F10" s="359"/>
      <c r="G10" s="339"/>
      <c r="H10" s="359"/>
      <c r="I10" s="373"/>
      <c r="J10" s="87" t="s">
        <v>12</v>
      </c>
      <c r="K10" s="65" t="s">
        <v>6</v>
      </c>
      <c r="L10" s="88">
        <v>85</v>
      </c>
      <c r="M10" s="89">
        <v>90.23</v>
      </c>
      <c r="N10" s="90">
        <f t="shared" si="0"/>
        <v>1.0615294117647058</v>
      </c>
      <c r="O10" s="404"/>
      <c r="P10" s="405"/>
      <c r="Q10" s="405"/>
      <c r="S10" s="398"/>
      <c r="T10" s="22"/>
    </row>
    <row r="11" spans="2:20" ht="59.25" customHeight="1">
      <c r="B11" s="347" t="s">
        <v>31</v>
      </c>
      <c r="C11" s="342" t="s">
        <v>8</v>
      </c>
      <c r="D11" s="246" t="s">
        <v>14</v>
      </c>
      <c r="E11" s="249">
        <v>0</v>
      </c>
      <c r="F11" s="357">
        <v>108438.53</v>
      </c>
      <c r="G11" s="249">
        <v>1</v>
      </c>
      <c r="H11" s="357">
        <v>73145.45</v>
      </c>
      <c r="I11" s="308">
        <v>1</v>
      </c>
      <c r="J11" s="168" t="s">
        <v>79</v>
      </c>
      <c r="K11" s="56" t="s">
        <v>6</v>
      </c>
      <c r="L11" s="80">
        <v>70</v>
      </c>
      <c r="M11" s="81">
        <v>70</v>
      </c>
      <c r="N11" s="91">
        <f t="shared" si="0"/>
        <v>1</v>
      </c>
      <c r="O11" s="414">
        <v>167.37283</v>
      </c>
      <c r="P11" s="282"/>
      <c r="Q11" s="282">
        <f>O11/G11</f>
        <v>167.37283</v>
      </c>
      <c r="S11" s="398"/>
      <c r="T11" s="22"/>
    </row>
    <row r="12" spans="2:20" ht="48.75" customHeight="1">
      <c r="B12" s="356"/>
      <c r="C12" s="343"/>
      <c r="D12" s="247"/>
      <c r="E12" s="250"/>
      <c r="F12" s="358"/>
      <c r="G12" s="250"/>
      <c r="H12" s="358"/>
      <c r="I12" s="309"/>
      <c r="J12" s="169" t="s">
        <v>11</v>
      </c>
      <c r="K12" s="60" t="s">
        <v>6</v>
      </c>
      <c r="L12" s="84">
        <v>100</v>
      </c>
      <c r="M12" s="85">
        <v>75</v>
      </c>
      <c r="N12" s="86">
        <f t="shared" si="0"/>
        <v>0.75</v>
      </c>
      <c r="O12" s="415"/>
      <c r="P12" s="283"/>
      <c r="Q12" s="283"/>
      <c r="S12" s="398"/>
      <c r="T12" s="22"/>
    </row>
    <row r="13" spans="2:20" ht="74.25" customHeight="1" thickBot="1">
      <c r="B13" s="348"/>
      <c r="C13" s="344"/>
      <c r="D13" s="254"/>
      <c r="E13" s="341"/>
      <c r="F13" s="359"/>
      <c r="G13" s="341"/>
      <c r="H13" s="359"/>
      <c r="I13" s="310"/>
      <c r="J13" s="170" t="s">
        <v>12</v>
      </c>
      <c r="K13" s="92" t="s">
        <v>6</v>
      </c>
      <c r="L13" s="93">
        <v>85</v>
      </c>
      <c r="M13" s="94">
        <v>85</v>
      </c>
      <c r="N13" s="95">
        <f t="shared" si="0"/>
        <v>1</v>
      </c>
      <c r="O13" s="416"/>
      <c r="P13" s="405"/>
      <c r="Q13" s="405"/>
      <c r="S13" s="398"/>
      <c r="T13" s="22"/>
    </row>
    <row r="14" spans="2:20" ht="42.75" customHeight="1">
      <c r="B14" s="378" t="s">
        <v>32</v>
      </c>
      <c r="C14" s="355" t="s">
        <v>8</v>
      </c>
      <c r="D14" s="318" t="s">
        <v>14</v>
      </c>
      <c r="E14" s="339">
        <v>2093</v>
      </c>
      <c r="F14" s="357">
        <v>117457776</v>
      </c>
      <c r="G14" s="339">
        <v>2013</v>
      </c>
      <c r="H14" s="357">
        <v>123331707.03</v>
      </c>
      <c r="I14" s="373">
        <f>G14/E14*100%</f>
        <v>0.9617773530817009</v>
      </c>
      <c r="J14" s="172" t="s">
        <v>35</v>
      </c>
      <c r="K14" s="96" t="s">
        <v>6</v>
      </c>
      <c r="L14" s="213">
        <v>70</v>
      </c>
      <c r="M14" s="97">
        <v>82.73</v>
      </c>
      <c r="N14" s="98">
        <f t="shared" si="0"/>
        <v>1.181857142857143</v>
      </c>
      <c r="O14" s="414">
        <f>112054.44515+4889.40254</f>
        <v>116943.84769</v>
      </c>
      <c r="P14" s="282"/>
      <c r="Q14" s="282">
        <f>O14/G14</f>
        <v>58.09431082463984</v>
      </c>
      <c r="S14" s="398"/>
      <c r="T14" s="22"/>
    </row>
    <row r="15" spans="2:20" ht="42" customHeight="1">
      <c r="B15" s="378"/>
      <c r="C15" s="355"/>
      <c r="D15" s="318"/>
      <c r="E15" s="339"/>
      <c r="F15" s="358"/>
      <c r="G15" s="339"/>
      <c r="H15" s="358"/>
      <c r="I15" s="373"/>
      <c r="J15" s="173" t="s">
        <v>36</v>
      </c>
      <c r="K15" s="60" t="s">
        <v>6</v>
      </c>
      <c r="L15" s="214">
        <v>100</v>
      </c>
      <c r="M15" s="85">
        <v>97.07</v>
      </c>
      <c r="N15" s="86">
        <f t="shared" si="0"/>
        <v>0.9706999999999999</v>
      </c>
      <c r="O15" s="265"/>
      <c r="P15" s="283"/>
      <c r="Q15" s="283"/>
      <c r="S15" s="398"/>
      <c r="T15" s="22"/>
    </row>
    <row r="16" spans="2:20" ht="61.5" customHeight="1" thickBot="1">
      <c r="B16" s="379"/>
      <c r="C16" s="380"/>
      <c r="D16" s="335"/>
      <c r="E16" s="340"/>
      <c r="F16" s="359"/>
      <c r="G16" s="340"/>
      <c r="H16" s="359"/>
      <c r="I16" s="374"/>
      <c r="J16" s="174" t="s">
        <v>37</v>
      </c>
      <c r="K16" s="92" t="s">
        <v>6</v>
      </c>
      <c r="L16" s="44">
        <v>85</v>
      </c>
      <c r="M16" s="94">
        <v>90.13</v>
      </c>
      <c r="N16" s="95">
        <f t="shared" si="0"/>
        <v>1.0603529411764705</v>
      </c>
      <c r="O16" s="404"/>
      <c r="P16" s="405"/>
      <c r="Q16" s="405"/>
      <c r="S16" s="398"/>
      <c r="T16" s="22"/>
    </row>
    <row r="17" spans="2:20" ht="37.5" customHeight="1">
      <c r="B17" s="422" t="s">
        <v>34</v>
      </c>
      <c r="C17" s="315" t="s">
        <v>8</v>
      </c>
      <c r="D17" s="317" t="s">
        <v>14</v>
      </c>
      <c r="E17" s="338">
        <v>24</v>
      </c>
      <c r="F17" s="357">
        <v>1604772.07</v>
      </c>
      <c r="G17" s="338">
        <v>21</v>
      </c>
      <c r="H17" s="357">
        <v>1488919.54</v>
      </c>
      <c r="I17" s="406">
        <f>G17/E17*100%</f>
        <v>0.875</v>
      </c>
      <c r="J17" s="360" t="s">
        <v>37</v>
      </c>
      <c r="K17" s="362" t="s">
        <v>6</v>
      </c>
      <c r="L17" s="363">
        <v>85</v>
      </c>
      <c r="M17" s="381">
        <v>90.13</v>
      </c>
      <c r="N17" s="383">
        <f t="shared" si="0"/>
        <v>1.0603529411764705</v>
      </c>
      <c r="O17" s="264">
        <f>1377.61709+99.64837</f>
        <v>1477.26546</v>
      </c>
      <c r="P17" s="282"/>
      <c r="Q17" s="282">
        <f>O17/G17</f>
        <v>70.34597428571429</v>
      </c>
      <c r="S17" s="398"/>
      <c r="T17" s="22"/>
    </row>
    <row r="18" spans="2:20" ht="56.25" customHeight="1">
      <c r="B18" s="378"/>
      <c r="C18" s="316"/>
      <c r="D18" s="318"/>
      <c r="E18" s="339"/>
      <c r="F18" s="358"/>
      <c r="G18" s="339"/>
      <c r="H18" s="358"/>
      <c r="I18" s="373"/>
      <c r="J18" s="361"/>
      <c r="K18" s="244"/>
      <c r="L18" s="364"/>
      <c r="M18" s="382"/>
      <c r="N18" s="384"/>
      <c r="O18" s="265"/>
      <c r="P18" s="283"/>
      <c r="Q18" s="283"/>
      <c r="S18" s="398"/>
      <c r="T18" s="22"/>
    </row>
    <row r="19" spans="2:20" ht="61.5" customHeight="1" thickBot="1">
      <c r="B19" s="378"/>
      <c r="C19" s="316"/>
      <c r="D19" s="318"/>
      <c r="E19" s="339"/>
      <c r="F19" s="358"/>
      <c r="G19" s="339"/>
      <c r="H19" s="358"/>
      <c r="I19" s="373"/>
      <c r="J19" s="171" t="s">
        <v>39</v>
      </c>
      <c r="K19" s="101" t="s">
        <v>6</v>
      </c>
      <c r="L19" s="42">
        <v>100</v>
      </c>
      <c r="M19" s="89">
        <v>99.19</v>
      </c>
      <c r="N19" s="90">
        <f aca="true" t="shared" si="1" ref="N19:N28">M19/L19</f>
        <v>0.9919</v>
      </c>
      <c r="O19" s="265"/>
      <c r="P19" s="283"/>
      <c r="Q19" s="405"/>
      <c r="S19" s="398"/>
      <c r="T19" s="22"/>
    </row>
    <row r="20" spans="2:20" ht="61.5" customHeight="1" thickBot="1">
      <c r="B20" s="379"/>
      <c r="C20" s="337"/>
      <c r="D20" s="335"/>
      <c r="E20" s="340"/>
      <c r="F20" s="359"/>
      <c r="G20" s="340"/>
      <c r="H20" s="359"/>
      <c r="I20" s="374"/>
      <c r="J20" s="171" t="s">
        <v>35</v>
      </c>
      <c r="K20" s="101" t="s">
        <v>6</v>
      </c>
      <c r="L20" s="42">
        <v>70</v>
      </c>
      <c r="M20" s="89">
        <v>82.73</v>
      </c>
      <c r="N20" s="102">
        <f t="shared" si="1"/>
        <v>1.181857142857143</v>
      </c>
      <c r="O20" s="215"/>
      <c r="P20" s="209"/>
      <c r="Q20" s="209"/>
      <c r="S20" s="398"/>
      <c r="T20" s="22"/>
    </row>
    <row r="21" spans="2:20" ht="63" customHeight="1">
      <c r="B21" s="375" t="s">
        <v>38</v>
      </c>
      <c r="C21" s="362" t="s">
        <v>8</v>
      </c>
      <c r="D21" s="376" t="s">
        <v>14</v>
      </c>
      <c r="E21" s="377">
        <v>288</v>
      </c>
      <c r="F21" s="357">
        <v>16790759.4</v>
      </c>
      <c r="G21" s="377">
        <v>269</v>
      </c>
      <c r="H21" s="357">
        <v>18473743.08</v>
      </c>
      <c r="I21" s="386">
        <f>G21/E21*100%</f>
        <v>0.9340277777777778</v>
      </c>
      <c r="J21" s="175" t="s">
        <v>35</v>
      </c>
      <c r="K21" s="103" t="s">
        <v>6</v>
      </c>
      <c r="L21" s="43">
        <v>70</v>
      </c>
      <c r="M21" s="81">
        <v>84</v>
      </c>
      <c r="N21" s="82">
        <f t="shared" si="1"/>
        <v>1.2</v>
      </c>
      <c r="O21" s="414">
        <f>14242.56123+310.94909</f>
        <v>14553.51032</v>
      </c>
      <c r="P21" s="282"/>
      <c r="Q21" s="282">
        <f>O21/G21</f>
        <v>54.10226884758364</v>
      </c>
      <c r="S21" s="398"/>
      <c r="T21" s="22"/>
    </row>
    <row r="22" spans="2:20" ht="63" customHeight="1">
      <c r="B22" s="241"/>
      <c r="C22" s="244"/>
      <c r="D22" s="247"/>
      <c r="E22" s="250"/>
      <c r="F22" s="358"/>
      <c r="G22" s="250"/>
      <c r="H22" s="358"/>
      <c r="I22" s="387"/>
      <c r="J22" s="176" t="s">
        <v>36</v>
      </c>
      <c r="K22" s="100" t="s">
        <v>6</v>
      </c>
      <c r="L22" s="214">
        <v>100</v>
      </c>
      <c r="M22" s="85">
        <v>99.31</v>
      </c>
      <c r="N22" s="86">
        <f t="shared" si="1"/>
        <v>0.9931</v>
      </c>
      <c r="O22" s="415"/>
      <c r="P22" s="283"/>
      <c r="Q22" s="283"/>
      <c r="S22" s="398"/>
      <c r="T22" s="22"/>
    </row>
    <row r="23" spans="2:20" ht="51.75" customHeight="1" thickBot="1">
      <c r="B23" s="242"/>
      <c r="C23" s="245"/>
      <c r="D23" s="248"/>
      <c r="E23" s="251"/>
      <c r="F23" s="359"/>
      <c r="G23" s="251"/>
      <c r="H23" s="359"/>
      <c r="I23" s="388"/>
      <c r="J23" s="177" t="s">
        <v>37</v>
      </c>
      <c r="K23" s="104" t="s">
        <v>6</v>
      </c>
      <c r="L23" s="44">
        <v>85</v>
      </c>
      <c r="M23" s="94">
        <v>88.9</v>
      </c>
      <c r="N23" s="95">
        <f t="shared" si="1"/>
        <v>1.0458823529411765</v>
      </c>
      <c r="O23" s="416"/>
      <c r="P23" s="405"/>
      <c r="Q23" s="405"/>
      <c r="S23" s="398"/>
      <c r="T23" s="22"/>
    </row>
    <row r="24" spans="2:20" ht="23.25" customHeight="1">
      <c r="B24" s="422" t="s">
        <v>15</v>
      </c>
      <c r="C24" s="315" t="s">
        <v>8</v>
      </c>
      <c r="D24" s="317" t="s">
        <v>14</v>
      </c>
      <c r="E24" s="338">
        <f>E8+E11+E14+E17+E21</f>
        <v>3106</v>
      </c>
      <c r="F24" s="357">
        <v>303685440</v>
      </c>
      <c r="G24" s="338">
        <f>G8+G11+G14+G17+G21</f>
        <v>2929</v>
      </c>
      <c r="H24" s="357">
        <v>293656554.44</v>
      </c>
      <c r="I24" s="292">
        <f>G24/E24</f>
        <v>0.9430135222150676</v>
      </c>
      <c r="J24" s="105" t="s">
        <v>40</v>
      </c>
      <c r="K24" s="96" t="s">
        <v>6</v>
      </c>
      <c r="L24" s="212">
        <v>65</v>
      </c>
      <c r="M24" s="97">
        <v>60.23</v>
      </c>
      <c r="N24" s="99">
        <f t="shared" si="1"/>
        <v>0.9266153846153846</v>
      </c>
      <c r="O24" s="265">
        <f>180253+6132.801</f>
        <v>186385.801</v>
      </c>
      <c r="P24" s="417"/>
      <c r="Q24" s="283">
        <f>O24/G24</f>
        <v>63.63461966541482</v>
      </c>
      <c r="S24" s="398"/>
      <c r="T24" s="22"/>
    </row>
    <row r="25" spans="2:17" ht="25.5" customHeight="1">
      <c r="B25" s="378"/>
      <c r="C25" s="316"/>
      <c r="D25" s="318"/>
      <c r="E25" s="339"/>
      <c r="F25" s="358"/>
      <c r="G25" s="339"/>
      <c r="H25" s="358"/>
      <c r="I25" s="293"/>
      <c r="J25" s="106" t="s">
        <v>41</v>
      </c>
      <c r="K25" s="60" t="s">
        <v>6</v>
      </c>
      <c r="L25" s="45">
        <v>80</v>
      </c>
      <c r="M25" s="107">
        <v>68.78</v>
      </c>
      <c r="N25" s="86">
        <f t="shared" si="1"/>
        <v>0.85975</v>
      </c>
      <c r="O25" s="265"/>
      <c r="P25" s="417"/>
      <c r="Q25" s="283"/>
    </row>
    <row r="26" spans="2:17" ht="33" customHeight="1">
      <c r="B26" s="378"/>
      <c r="C26" s="316"/>
      <c r="D26" s="318"/>
      <c r="E26" s="339"/>
      <c r="F26" s="358"/>
      <c r="G26" s="339"/>
      <c r="H26" s="358"/>
      <c r="I26" s="293"/>
      <c r="J26" s="106" t="s">
        <v>42</v>
      </c>
      <c r="K26" s="60" t="s">
        <v>16</v>
      </c>
      <c r="L26" s="45">
        <v>10.6</v>
      </c>
      <c r="M26" s="107">
        <v>3.9</v>
      </c>
      <c r="N26" s="86">
        <f t="shared" si="1"/>
        <v>0.3679245283018868</v>
      </c>
      <c r="O26" s="265"/>
      <c r="P26" s="417"/>
      <c r="Q26" s="283"/>
    </row>
    <row r="27" spans="2:17" ht="35.25" customHeight="1">
      <c r="B27" s="378"/>
      <c r="C27" s="316"/>
      <c r="D27" s="318"/>
      <c r="E27" s="339"/>
      <c r="F27" s="358"/>
      <c r="G27" s="339"/>
      <c r="H27" s="358"/>
      <c r="I27" s="293"/>
      <c r="J27" s="106" t="s">
        <v>13</v>
      </c>
      <c r="K27" s="60" t="s">
        <v>6</v>
      </c>
      <c r="L27" s="45">
        <v>100</v>
      </c>
      <c r="M27" s="107">
        <v>100</v>
      </c>
      <c r="N27" s="86">
        <f t="shared" si="1"/>
        <v>1</v>
      </c>
      <c r="O27" s="265"/>
      <c r="P27" s="417"/>
      <c r="Q27" s="283"/>
    </row>
    <row r="28" spans="2:17" ht="36" customHeight="1" thickBot="1">
      <c r="B28" s="379"/>
      <c r="C28" s="337"/>
      <c r="D28" s="335"/>
      <c r="E28" s="340"/>
      <c r="F28" s="359"/>
      <c r="G28" s="340"/>
      <c r="H28" s="359"/>
      <c r="I28" s="385"/>
      <c r="J28" s="108" t="s">
        <v>43</v>
      </c>
      <c r="K28" s="92" t="s">
        <v>6</v>
      </c>
      <c r="L28" s="46">
        <v>85</v>
      </c>
      <c r="M28" s="109">
        <v>90.23</v>
      </c>
      <c r="N28" s="95">
        <f t="shared" si="1"/>
        <v>1.0615294117647058</v>
      </c>
      <c r="O28" s="404"/>
      <c r="P28" s="418"/>
      <c r="Q28" s="405"/>
    </row>
    <row r="29" spans="2:17" ht="21.75" customHeight="1" thickBot="1">
      <c r="B29" s="419" t="s">
        <v>44</v>
      </c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1"/>
    </row>
    <row r="30" spans="2:17" ht="47.25" customHeight="1">
      <c r="B30" s="423" t="s">
        <v>46</v>
      </c>
      <c r="C30" s="389" t="s">
        <v>9</v>
      </c>
      <c r="D30" s="392" t="s">
        <v>74</v>
      </c>
      <c r="E30" s="249">
        <v>2971</v>
      </c>
      <c r="F30" s="357">
        <v>270343611.27</v>
      </c>
      <c r="G30" s="249">
        <v>3004</v>
      </c>
      <c r="H30" s="357">
        <v>295117536.73</v>
      </c>
      <c r="I30" s="395">
        <f>G30/E30</f>
        <v>1.0111073712554695</v>
      </c>
      <c r="J30" s="111" t="s">
        <v>17</v>
      </c>
      <c r="K30" s="57" t="s">
        <v>6</v>
      </c>
      <c r="L30" s="58">
        <v>100</v>
      </c>
      <c r="M30" s="48">
        <v>99.9</v>
      </c>
      <c r="N30" s="59">
        <f>M30/L30</f>
        <v>0.9990000000000001</v>
      </c>
      <c r="O30" s="264">
        <v>233397.60036</v>
      </c>
      <c r="P30" s="282"/>
      <c r="Q30" s="282">
        <f>O30/G30</f>
        <v>77.69560597869507</v>
      </c>
    </row>
    <row r="31" spans="2:17" ht="42" customHeight="1">
      <c r="B31" s="424"/>
      <c r="C31" s="390"/>
      <c r="D31" s="393"/>
      <c r="E31" s="250"/>
      <c r="F31" s="358"/>
      <c r="G31" s="250"/>
      <c r="H31" s="358"/>
      <c r="I31" s="396"/>
      <c r="J31" s="112" t="s">
        <v>11</v>
      </c>
      <c r="K31" s="61" t="s">
        <v>6</v>
      </c>
      <c r="L31" s="62">
        <v>100</v>
      </c>
      <c r="M31" s="50">
        <v>100</v>
      </c>
      <c r="N31" s="63">
        <f>M31/L31</f>
        <v>1</v>
      </c>
      <c r="O31" s="265"/>
      <c r="P31" s="283"/>
      <c r="Q31" s="283"/>
    </row>
    <row r="32" spans="2:17" ht="65.25" customHeight="1">
      <c r="B32" s="424"/>
      <c r="C32" s="390"/>
      <c r="D32" s="393"/>
      <c r="E32" s="250"/>
      <c r="F32" s="358"/>
      <c r="G32" s="250"/>
      <c r="H32" s="358"/>
      <c r="I32" s="396"/>
      <c r="J32" s="112" t="s">
        <v>45</v>
      </c>
      <c r="K32" s="61" t="s">
        <v>6</v>
      </c>
      <c r="L32" s="62">
        <v>85</v>
      </c>
      <c r="M32" s="50">
        <v>86.6</v>
      </c>
      <c r="N32" s="63">
        <f>M32/L32</f>
        <v>1.0188235294117647</v>
      </c>
      <c r="O32" s="265"/>
      <c r="P32" s="283"/>
      <c r="Q32" s="283"/>
    </row>
    <row r="33" spans="2:17" ht="30.75" customHeight="1" thickBot="1">
      <c r="B33" s="425"/>
      <c r="C33" s="391"/>
      <c r="D33" s="394"/>
      <c r="E33" s="341"/>
      <c r="F33" s="359"/>
      <c r="G33" s="341"/>
      <c r="H33" s="359"/>
      <c r="I33" s="397"/>
      <c r="J33" s="113" t="s">
        <v>18</v>
      </c>
      <c r="K33" s="114" t="s">
        <v>6</v>
      </c>
      <c r="L33" s="115">
        <v>80</v>
      </c>
      <c r="M33" s="116">
        <v>100</v>
      </c>
      <c r="N33" s="117">
        <f>M33/L33</f>
        <v>1.25</v>
      </c>
      <c r="O33" s="265"/>
      <c r="P33" s="283"/>
      <c r="Q33" s="283"/>
    </row>
    <row r="34" spans="2:17" s="14" customFormat="1" ht="55.5" customHeight="1">
      <c r="B34" s="311" t="s">
        <v>47</v>
      </c>
      <c r="C34" s="313" t="s">
        <v>9</v>
      </c>
      <c r="D34" s="325" t="s">
        <v>74</v>
      </c>
      <c r="E34" s="327">
        <v>17</v>
      </c>
      <c r="F34" s="333">
        <v>3024473.92</v>
      </c>
      <c r="G34" s="327">
        <v>17</v>
      </c>
      <c r="H34" s="333">
        <v>2964534.73</v>
      </c>
      <c r="I34" s="329">
        <f>G34/E34</f>
        <v>1</v>
      </c>
      <c r="J34" s="118"/>
      <c r="K34" s="119"/>
      <c r="L34" s="119"/>
      <c r="M34" s="119"/>
      <c r="N34" s="120"/>
      <c r="O34" s="427">
        <v>2800.14669</v>
      </c>
      <c r="P34" s="426"/>
      <c r="Q34" s="426">
        <f>O34/G34</f>
        <v>164.71451117647058</v>
      </c>
    </row>
    <row r="35" spans="2:17" s="14" customFormat="1" ht="43.5" customHeight="1" thickBot="1">
      <c r="B35" s="312"/>
      <c r="C35" s="314"/>
      <c r="D35" s="326"/>
      <c r="E35" s="328"/>
      <c r="F35" s="334"/>
      <c r="G35" s="328"/>
      <c r="H35" s="334"/>
      <c r="I35" s="330"/>
      <c r="J35" s="121"/>
      <c r="K35" s="122"/>
      <c r="L35" s="122"/>
      <c r="M35" s="122"/>
      <c r="N35" s="123"/>
      <c r="O35" s="428"/>
      <c r="P35" s="417"/>
      <c r="Q35" s="417"/>
    </row>
    <row r="36" spans="2:17" ht="34.5" customHeight="1">
      <c r="B36" s="323" t="s">
        <v>48</v>
      </c>
      <c r="C36" s="243" t="s">
        <v>9</v>
      </c>
      <c r="D36" s="246" t="s">
        <v>75</v>
      </c>
      <c r="E36" s="299">
        <v>3113</v>
      </c>
      <c r="F36" s="305">
        <v>300839398.57</v>
      </c>
      <c r="G36" s="299">
        <v>3172</v>
      </c>
      <c r="H36" s="305">
        <v>314017388.68</v>
      </c>
      <c r="I36" s="308">
        <f>G36/E36</f>
        <v>1.0189527786700932</v>
      </c>
      <c r="J36" s="124" t="s">
        <v>17</v>
      </c>
      <c r="K36" s="57" t="s">
        <v>6</v>
      </c>
      <c r="L36" s="47">
        <v>100</v>
      </c>
      <c r="M36" s="48">
        <v>100</v>
      </c>
      <c r="N36" s="59">
        <f>M36/L36</f>
        <v>1</v>
      </c>
      <c r="O36" s="265">
        <v>263341.29325</v>
      </c>
      <c r="P36" s="283"/>
      <c r="Q36" s="283">
        <f>O36/G36</f>
        <v>83.02058425283732</v>
      </c>
    </row>
    <row r="37" spans="2:17" ht="37.5">
      <c r="B37" s="324"/>
      <c r="C37" s="244"/>
      <c r="D37" s="247"/>
      <c r="E37" s="300"/>
      <c r="F37" s="306"/>
      <c r="G37" s="300"/>
      <c r="H37" s="306"/>
      <c r="I37" s="309"/>
      <c r="J37" s="54" t="s">
        <v>11</v>
      </c>
      <c r="K37" s="61" t="s">
        <v>6</v>
      </c>
      <c r="L37" s="49">
        <v>100</v>
      </c>
      <c r="M37" s="50">
        <v>100</v>
      </c>
      <c r="N37" s="63">
        <f>M37/L37</f>
        <v>1</v>
      </c>
      <c r="O37" s="265"/>
      <c r="P37" s="283"/>
      <c r="Q37" s="283"/>
    </row>
    <row r="38" spans="2:17" ht="26.25" customHeight="1">
      <c r="B38" s="324"/>
      <c r="C38" s="244"/>
      <c r="D38" s="247"/>
      <c r="E38" s="300"/>
      <c r="F38" s="306"/>
      <c r="G38" s="300"/>
      <c r="H38" s="306"/>
      <c r="I38" s="309"/>
      <c r="J38" s="54" t="s">
        <v>18</v>
      </c>
      <c r="K38" s="61" t="s">
        <v>6</v>
      </c>
      <c r="L38" s="49">
        <v>80</v>
      </c>
      <c r="M38" s="50">
        <v>88.6</v>
      </c>
      <c r="N38" s="63">
        <f>M38/L38</f>
        <v>1.1075</v>
      </c>
      <c r="O38" s="265"/>
      <c r="P38" s="283"/>
      <c r="Q38" s="283"/>
    </row>
    <row r="39" spans="2:17" ht="38.25" customHeight="1">
      <c r="B39" s="324"/>
      <c r="C39" s="244"/>
      <c r="D39" s="247"/>
      <c r="E39" s="300"/>
      <c r="F39" s="306"/>
      <c r="G39" s="300"/>
      <c r="H39" s="306"/>
      <c r="I39" s="309"/>
      <c r="J39" s="54" t="s">
        <v>49</v>
      </c>
      <c r="K39" s="61" t="s">
        <v>6</v>
      </c>
      <c r="L39" s="49">
        <v>100</v>
      </c>
      <c r="M39" s="50">
        <v>99.8</v>
      </c>
      <c r="N39" s="63">
        <v>0.995</v>
      </c>
      <c r="O39" s="265"/>
      <c r="P39" s="283"/>
      <c r="Q39" s="283"/>
    </row>
    <row r="40" spans="2:17" ht="57" customHeight="1" thickBot="1">
      <c r="B40" s="324"/>
      <c r="C40" s="245"/>
      <c r="D40" s="248"/>
      <c r="E40" s="331"/>
      <c r="F40" s="307"/>
      <c r="G40" s="331"/>
      <c r="H40" s="307"/>
      <c r="I40" s="332"/>
      <c r="J40" s="125" t="s">
        <v>19</v>
      </c>
      <c r="K40" s="126" t="s">
        <v>6</v>
      </c>
      <c r="L40" s="51">
        <v>85</v>
      </c>
      <c r="M40" s="52">
        <v>86.3</v>
      </c>
      <c r="N40" s="127">
        <f>M40/L40</f>
        <v>1.0152941176470587</v>
      </c>
      <c r="O40" s="265"/>
      <c r="P40" s="283"/>
      <c r="Q40" s="283"/>
    </row>
    <row r="41" spans="2:17" s="14" customFormat="1" ht="94.5" customHeight="1" thickBot="1">
      <c r="B41" s="210" t="s">
        <v>50</v>
      </c>
      <c r="C41" s="103" t="s">
        <v>9</v>
      </c>
      <c r="D41" s="56" t="s">
        <v>75</v>
      </c>
      <c r="E41" s="128">
        <v>28</v>
      </c>
      <c r="F41" s="189">
        <v>2335337.01</v>
      </c>
      <c r="G41" s="128">
        <v>33</v>
      </c>
      <c r="H41" s="190">
        <v>3389205.95</v>
      </c>
      <c r="I41" s="225">
        <f>G41/E41</f>
        <v>1.1785714285714286</v>
      </c>
      <c r="J41" s="129"/>
      <c r="K41" s="130"/>
      <c r="L41" s="130"/>
      <c r="M41" s="196"/>
      <c r="N41" s="131"/>
      <c r="O41" s="217">
        <v>1563.15375</v>
      </c>
      <c r="P41" s="216"/>
      <c r="Q41" s="216">
        <f>O41/G41</f>
        <v>47.36829545454545</v>
      </c>
    </row>
    <row r="42" spans="2:17" ht="52.5" customHeight="1">
      <c r="B42" s="319" t="s">
        <v>53</v>
      </c>
      <c r="C42" s="243" t="s">
        <v>9</v>
      </c>
      <c r="D42" s="246" t="s">
        <v>74</v>
      </c>
      <c r="E42" s="299">
        <v>546</v>
      </c>
      <c r="F42" s="305">
        <v>51387754.4</v>
      </c>
      <c r="G42" s="299">
        <v>520</v>
      </c>
      <c r="H42" s="305">
        <v>50724272.47</v>
      </c>
      <c r="I42" s="308">
        <f>G42/E42</f>
        <v>0.9523809523809523</v>
      </c>
      <c r="J42" s="157" t="s">
        <v>17</v>
      </c>
      <c r="K42" s="132" t="s">
        <v>6</v>
      </c>
      <c r="L42" s="133">
        <v>100</v>
      </c>
      <c r="M42" s="195">
        <v>100</v>
      </c>
      <c r="N42" s="134">
        <f>M42/L42</f>
        <v>1</v>
      </c>
      <c r="O42" s="265">
        <v>45204.05347</v>
      </c>
      <c r="P42" s="283"/>
      <c r="Q42" s="426">
        <f>O42/G42</f>
        <v>86.93087205769231</v>
      </c>
    </row>
    <row r="43" spans="2:17" ht="51" customHeight="1">
      <c r="B43" s="320"/>
      <c r="C43" s="244"/>
      <c r="D43" s="247"/>
      <c r="E43" s="300"/>
      <c r="F43" s="306"/>
      <c r="G43" s="300"/>
      <c r="H43" s="306"/>
      <c r="I43" s="309"/>
      <c r="J43" s="236" t="s">
        <v>49</v>
      </c>
      <c r="K43" s="135" t="s">
        <v>6</v>
      </c>
      <c r="L43" s="64">
        <v>100</v>
      </c>
      <c r="M43" s="194">
        <v>99.8</v>
      </c>
      <c r="N43" s="136">
        <f>M43/L43</f>
        <v>0.998</v>
      </c>
      <c r="O43" s="265"/>
      <c r="P43" s="283"/>
      <c r="Q43" s="417"/>
    </row>
    <row r="44" spans="2:17" ht="69" customHeight="1" thickBot="1">
      <c r="B44" s="321"/>
      <c r="C44" s="322"/>
      <c r="D44" s="254"/>
      <c r="E44" s="301"/>
      <c r="F44" s="307"/>
      <c r="G44" s="301"/>
      <c r="H44" s="307"/>
      <c r="I44" s="310"/>
      <c r="J44" s="237" t="s">
        <v>19</v>
      </c>
      <c r="K44" s="137" t="s">
        <v>6</v>
      </c>
      <c r="L44" s="114">
        <v>85</v>
      </c>
      <c r="M44" s="116">
        <v>88.4</v>
      </c>
      <c r="N44" s="138">
        <f>M44/L44</f>
        <v>1.04</v>
      </c>
      <c r="O44" s="265"/>
      <c r="P44" s="283"/>
      <c r="Q44" s="418"/>
    </row>
    <row r="45" spans="2:17" ht="27" customHeight="1">
      <c r="B45" s="448" t="s">
        <v>52</v>
      </c>
      <c r="C45" s="315" t="s">
        <v>9</v>
      </c>
      <c r="D45" s="317" t="s">
        <v>74</v>
      </c>
      <c r="E45" s="290">
        <v>4</v>
      </c>
      <c r="F45" s="305">
        <v>96805.72</v>
      </c>
      <c r="G45" s="290">
        <v>4</v>
      </c>
      <c r="H45" s="305">
        <v>302835.23</v>
      </c>
      <c r="I45" s="292">
        <f>G45/E45</f>
        <v>1</v>
      </c>
      <c r="J45" s="139"/>
      <c r="K45" s="140"/>
      <c r="L45" s="141"/>
      <c r="M45" s="142"/>
      <c r="N45" s="143"/>
      <c r="O45" s="264">
        <v>80.00096</v>
      </c>
      <c r="P45" s="282"/>
      <c r="Q45" s="282">
        <f>O45/G45</f>
        <v>20.00024</v>
      </c>
    </row>
    <row r="46" spans="2:17" ht="24.75" customHeight="1">
      <c r="B46" s="320"/>
      <c r="C46" s="316"/>
      <c r="D46" s="318"/>
      <c r="E46" s="291"/>
      <c r="F46" s="306"/>
      <c r="G46" s="291"/>
      <c r="H46" s="306"/>
      <c r="I46" s="293"/>
      <c r="J46" s="125"/>
      <c r="K46" s="126"/>
      <c r="L46" s="144"/>
      <c r="M46" s="145"/>
      <c r="N46" s="146"/>
      <c r="O46" s="265"/>
      <c r="P46" s="283"/>
      <c r="Q46" s="283"/>
    </row>
    <row r="47" spans="2:17" ht="44.25" customHeight="1" thickBot="1">
      <c r="B47" s="320"/>
      <c r="C47" s="316"/>
      <c r="D47" s="318"/>
      <c r="E47" s="291"/>
      <c r="F47" s="307"/>
      <c r="G47" s="291"/>
      <c r="H47" s="307"/>
      <c r="I47" s="293"/>
      <c r="J47" s="125"/>
      <c r="K47" s="126"/>
      <c r="L47" s="144"/>
      <c r="M47" s="145"/>
      <c r="N47" s="146"/>
      <c r="O47" s="265"/>
      <c r="P47" s="283"/>
      <c r="Q47" s="283"/>
    </row>
    <row r="48" spans="2:17" ht="44.25" customHeight="1" thickBot="1">
      <c r="B48" s="284" t="s">
        <v>76</v>
      </c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6"/>
    </row>
    <row r="49" spans="2:17" ht="46.5" customHeight="1">
      <c r="B49" s="323" t="s">
        <v>51</v>
      </c>
      <c r="C49" s="315" t="s">
        <v>9</v>
      </c>
      <c r="D49" s="317" t="s">
        <v>75</v>
      </c>
      <c r="E49" s="290">
        <v>36</v>
      </c>
      <c r="F49" s="305">
        <v>2216730.89</v>
      </c>
      <c r="G49" s="290">
        <v>24</v>
      </c>
      <c r="H49" s="305">
        <v>2508151.73</v>
      </c>
      <c r="I49" s="292">
        <f>G49/E49</f>
        <v>0.6666666666666666</v>
      </c>
      <c r="J49" s="53" t="s">
        <v>17</v>
      </c>
      <c r="K49" s="57" t="s">
        <v>6</v>
      </c>
      <c r="L49" s="58">
        <v>100</v>
      </c>
      <c r="M49" s="48">
        <v>100</v>
      </c>
      <c r="N49" s="59">
        <f>M49/L49</f>
        <v>1</v>
      </c>
      <c r="O49" s="272">
        <v>1952.58081</v>
      </c>
      <c r="P49" s="274"/>
      <c r="Q49" s="297">
        <f>O49/G49</f>
        <v>81.35753375</v>
      </c>
    </row>
    <row r="50" spans="2:17" ht="49.5" customHeight="1">
      <c r="B50" s="324"/>
      <c r="C50" s="316"/>
      <c r="D50" s="318"/>
      <c r="E50" s="291"/>
      <c r="F50" s="306"/>
      <c r="G50" s="291"/>
      <c r="H50" s="306"/>
      <c r="I50" s="293"/>
      <c r="J50" s="54" t="s">
        <v>20</v>
      </c>
      <c r="K50" s="61" t="s">
        <v>6</v>
      </c>
      <c r="L50" s="62">
        <v>100</v>
      </c>
      <c r="M50" s="50">
        <v>100</v>
      </c>
      <c r="N50" s="63">
        <f>M50/L50</f>
        <v>1</v>
      </c>
      <c r="O50" s="273"/>
      <c r="P50" s="275"/>
      <c r="Q50" s="298"/>
    </row>
    <row r="51" spans="2:17" ht="44.25" customHeight="1" thickBot="1">
      <c r="B51" s="324"/>
      <c r="C51" s="316"/>
      <c r="D51" s="318"/>
      <c r="E51" s="291"/>
      <c r="F51" s="307"/>
      <c r="G51" s="291"/>
      <c r="H51" s="307"/>
      <c r="I51" s="293"/>
      <c r="J51" s="66"/>
      <c r="K51" s="67"/>
      <c r="L51" s="68"/>
      <c r="M51" s="197"/>
      <c r="N51" s="69"/>
      <c r="O51" s="273"/>
      <c r="P51" s="275"/>
      <c r="Q51" s="298"/>
    </row>
    <row r="52" spans="2:17" ht="35.25" customHeight="1" thickBot="1">
      <c r="B52" s="445" t="s">
        <v>55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7"/>
    </row>
    <row r="53" spans="2:17" ht="45" customHeight="1">
      <c r="B53" s="319" t="s">
        <v>54</v>
      </c>
      <c r="C53" s="276" t="s">
        <v>9</v>
      </c>
      <c r="D53" s="246" t="s">
        <v>74</v>
      </c>
      <c r="E53" s="302">
        <v>24</v>
      </c>
      <c r="F53" s="442">
        <v>2351078.22</v>
      </c>
      <c r="G53" s="302">
        <v>36</v>
      </c>
      <c r="H53" s="442">
        <v>1672101.17</v>
      </c>
      <c r="I53" s="294">
        <f>G53/E53</f>
        <v>1.5</v>
      </c>
      <c r="J53" s="53" t="s">
        <v>17</v>
      </c>
      <c r="K53" s="57" t="s">
        <v>6</v>
      </c>
      <c r="L53" s="58">
        <v>100</v>
      </c>
      <c r="M53" s="48">
        <v>100</v>
      </c>
      <c r="N53" s="59">
        <f>M53/L53</f>
        <v>1</v>
      </c>
      <c r="O53" s="449">
        <v>2318.68971</v>
      </c>
      <c r="P53" s="297"/>
      <c r="Q53" s="297">
        <f>O53/G53</f>
        <v>64.40804750000001</v>
      </c>
    </row>
    <row r="54" spans="2:17" ht="54.75" customHeight="1">
      <c r="B54" s="320"/>
      <c r="C54" s="277"/>
      <c r="D54" s="247"/>
      <c r="E54" s="303"/>
      <c r="F54" s="443"/>
      <c r="G54" s="303"/>
      <c r="H54" s="443"/>
      <c r="I54" s="295"/>
      <c r="J54" s="54" t="s">
        <v>20</v>
      </c>
      <c r="K54" s="61" t="s">
        <v>6</v>
      </c>
      <c r="L54" s="62">
        <v>100</v>
      </c>
      <c r="M54" s="50">
        <v>100</v>
      </c>
      <c r="N54" s="63">
        <f>M54/L54</f>
        <v>1</v>
      </c>
      <c r="O54" s="450"/>
      <c r="P54" s="298"/>
      <c r="Q54" s="298"/>
    </row>
    <row r="55" spans="2:19" ht="60.75" customHeight="1">
      <c r="B55" s="320"/>
      <c r="C55" s="277"/>
      <c r="D55" s="247"/>
      <c r="E55" s="303"/>
      <c r="F55" s="443"/>
      <c r="G55" s="303"/>
      <c r="H55" s="443"/>
      <c r="I55" s="295"/>
      <c r="J55" s="55" t="s">
        <v>19</v>
      </c>
      <c r="K55" s="64" t="s">
        <v>6</v>
      </c>
      <c r="L55" s="61">
        <v>85</v>
      </c>
      <c r="M55" s="194">
        <v>90</v>
      </c>
      <c r="N55" s="63">
        <f>M55/L55</f>
        <v>1.0588235294117647</v>
      </c>
      <c r="O55" s="450"/>
      <c r="P55" s="298"/>
      <c r="Q55" s="298"/>
      <c r="S55" s="38"/>
    </row>
    <row r="56" spans="2:17" ht="31.5" customHeight="1" thickBot="1">
      <c r="B56" s="372"/>
      <c r="C56" s="278"/>
      <c r="D56" s="248"/>
      <c r="E56" s="304"/>
      <c r="F56" s="444"/>
      <c r="G56" s="304"/>
      <c r="H56" s="444"/>
      <c r="I56" s="296"/>
      <c r="J56" s="66"/>
      <c r="K56" s="67"/>
      <c r="L56" s="68"/>
      <c r="M56" s="68"/>
      <c r="N56" s="69"/>
      <c r="O56" s="450"/>
      <c r="P56" s="298"/>
      <c r="Q56" s="298"/>
    </row>
    <row r="57" spans="2:17" ht="34.5" customHeight="1">
      <c r="B57" s="266" t="s">
        <v>25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8"/>
    </row>
    <row r="58" spans="2:17" ht="32.25" customHeight="1" thickBot="1">
      <c r="B58" s="269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1"/>
    </row>
    <row r="59" spans="2:17" ht="25.5" customHeight="1">
      <c r="B59" s="240" t="s">
        <v>21</v>
      </c>
      <c r="C59" s="243" t="s">
        <v>67</v>
      </c>
      <c r="D59" s="246" t="s">
        <v>74</v>
      </c>
      <c r="E59" s="249">
        <v>4996</v>
      </c>
      <c r="F59" s="357">
        <v>72650479.1</v>
      </c>
      <c r="G59" s="249">
        <v>4201</v>
      </c>
      <c r="H59" s="357">
        <v>83781787.23</v>
      </c>
      <c r="I59" s="287">
        <f>G59/E59</f>
        <v>0.8408726981585268</v>
      </c>
      <c r="J59" s="124" t="s">
        <v>22</v>
      </c>
      <c r="K59" s="147" t="s">
        <v>6</v>
      </c>
      <c r="L59" s="148">
        <v>90</v>
      </c>
      <c r="M59" s="191">
        <v>87.92</v>
      </c>
      <c r="N59" s="202">
        <f>M59/L59</f>
        <v>0.9768888888888889</v>
      </c>
      <c r="O59" s="264">
        <f>5926.388+53893.18428</f>
        <v>59819.57228</v>
      </c>
      <c r="P59" s="282"/>
      <c r="Q59" s="297">
        <f>O59/G59</f>
        <v>14.239364979766723</v>
      </c>
    </row>
    <row r="60" spans="2:17" ht="36" customHeight="1">
      <c r="B60" s="241"/>
      <c r="C60" s="244"/>
      <c r="D60" s="247"/>
      <c r="E60" s="250"/>
      <c r="F60" s="358"/>
      <c r="G60" s="250"/>
      <c r="H60" s="358"/>
      <c r="I60" s="288"/>
      <c r="J60" s="149" t="s">
        <v>23</v>
      </c>
      <c r="K60" s="150" t="s">
        <v>6</v>
      </c>
      <c r="L60" s="151">
        <v>35</v>
      </c>
      <c r="M60" s="198">
        <v>45.14</v>
      </c>
      <c r="N60" s="203">
        <f>M60/L60</f>
        <v>1.2897142857142858</v>
      </c>
      <c r="O60" s="265"/>
      <c r="P60" s="283"/>
      <c r="Q60" s="298"/>
    </row>
    <row r="61" spans="2:17" ht="59.25" customHeight="1">
      <c r="B61" s="241"/>
      <c r="C61" s="244"/>
      <c r="D61" s="247"/>
      <c r="E61" s="250"/>
      <c r="F61" s="358"/>
      <c r="G61" s="250"/>
      <c r="H61" s="358"/>
      <c r="I61" s="288"/>
      <c r="J61" s="152" t="s">
        <v>24</v>
      </c>
      <c r="K61" s="150" t="s">
        <v>6</v>
      </c>
      <c r="L61" s="151">
        <v>85</v>
      </c>
      <c r="M61" s="198">
        <v>94.63</v>
      </c>
      <c r="N61" s="203">
        <f>M61/L61</f>
        <v>1.1132941176470588</v>
      </c>
      <c r="O61" s="265"/>
      <c r="P61" s="283"/>
      <c r="Q61" s="298"/>
    </row>
    <row r="62" spans="2:17" ht="39.75" customHeight="1" thickBot="1">
      <c r="B62" s="242"/>
      <c r="C62" s="245"/>
      <c r="D62" s="248"/>
      <c r="E62" s="251"/>
      <c r="F62" s="359"/>
      <c r="G62" s="251"/>
      <c r="H62" s="359"/>
      <c r="I62" s="289"/>
      <c r="J62" s="153" t="s">
        <v>11</v>
      </c>
      <c r="K62" s="154" t="s">
        <v>6</v>
      </c>
      <c r="L62" s="155">
        <v>100</v>
      </c>
      <c r="M62" s="199">
        <v>92.14</v>
      </c>
      <c r="N62" s="204">
        <f>M62/L62</f>
        <v>0.9214</v>
      </c>
      <c r="O62" s="404"/>
      <c r="P62" s="405"/>
      <c r="Q62" s="429"/>
    </row>
    <row r="63" spans="2:17" ht="96.75" customHeight="1" thickBot="1">
      <c r="B63" s="156" t="s">
        <v>56</v>
      </c>
      <c r="C63" s="227" t="s">
        <v>67</v>
      </c>
      <c r="D63" s="211" t="s">
        <v>75</v>
      </c>
      <c r="E63" s="226">
        <v>4</v>
      </c>
      <c r="F63" s="228">
        <v>51050.9</v>
      </c>
      <c r="G63" s="226">
        <v>5</v>
      </c>
      <c r="H63" s="229">
        <v>60917.4</v>
      </c>
      <c r="I63" s="230">
        <f>G63/E63</f>
        <v>1.25</v>
      </c>
      <c r="J63" s="157" t="s">
        <v>24</v>
      </c>
      <c r="K63" s="110" t="s">
        <v>6</v>
      </c>
      <c r="L63" s="158">
        <v>85</v>
      </c>
      <c r="M63" s="200">
        <v>99.58</v>
      </c>
      <c r="N63" s="205">
        <f>M63/L63</f>
        <v>1.171529411764706</v>
      </c>
      <c r="O63" s="159">
        <v>21.71372</v>
      </c>
      <c r="P63" s="208"/>
      <c r="Q63" s="207">
        <f>O63/G63</f>
        <v>4.342744</v>
      </c>
    </row>
    <row r="64" spans="2:17" ht="26.25" customHeight="1">
      <c r="B64" s="252" t="s">
        <v>65</v>
      </c>
      <c r="C64" s="342" t="s">
        <v>67</v>
      </c>
      <c r="D64" s="246" t="s">
        <v>75</v>
      </c>
      <c r="E64" s="249">
        <v>796</v>
      </c>
      <c r="F64" s="357">
        <v>33821710</v>
      </c>
      <c r="G64" s="249">
        <v>804</v>
      </c>
      <c r="H64" s="357">
        <v>31273310.39</v>
      </c>
      <c r="I64" s="287">
        <f>G64/E64</f>
        <v>1.0100502512562815</v>
      </c>
      <c r="J64" s="124" t="s">
        <v>22</v>
      </c>
      <c r="K64" s="147" t="s">
        <v>6</v>
      </c>
      <c r="L64" s="148">
        <v>90</v>
      </c>
      <c r="M64" s="201">
        <v>100</v>
      </c>
      <c r="N64" s="202">
        <f aca="true" t="shared" si="2" ref="N64:N71">M64/L64</f>
        <v>1.1111111111111112</v>
      </c>
      <c r="O64" s="264">
        <v>32632.63901</v>
      </c>
      <c r="P64" s="282"/>
      <c r="Q64" s="297">
        <f>O64/G64</f>
        <v>40.58785946517413</v>
      </c>
    </row>
    <row r="65" spans="2:20" ht="55.5" customHeight="1">
      <c r="B65" s="253"/>
      <c r="C65" s="343"/>
      <c r="D65" s="247"/>
      <c r="E65" s="250"/>
      <c r="F65" s="358"/>
      <c r="G65" s="250"/>
      <c r="H65" s="358"/>
      <c r="I65" s="288"/>
      <c r="J65" s="149" t="s">
        <v>23</v>
      </c>
      <c r="K65" s="150" t="s">
        <v>6</v>
      </c>
      <c r="L65" s="151">
        <v>35</v>
      </c>
      <c r="M65" s="198">
        <v>51.9</v>
      </c>
      <c r="N65" s="203">
        <f t="shared" si="2"/>
        <v>1.4828571428571429</v>
      </c>
      <c r="O65" s="265"/>
      <c r="P65" s="283"/>
      <c r="Q65" s="298"/>
      <c r="T65" s="37"/>
    </row>
    <row r="66" spans="2:17" ht="66.75" customHeight="1">
      <c r="B66" s="253"/>
      <c r="C66" s="343"/>
      <c r="D66" s="247"/>
      <c r="E66" s="250"/>
      <c r="F66" s="358"/>
      <c r="G66" s="250"/>
      <c r="H66" s="358"/>
      <c r="I66" s="288"/>
      <c r="J66" s="152" t="s">
        <v>24</v>
      </c>
      <c r="K66" s="150" t="s">
        <v>6</v>
      </c>
      <c r="L66" s="151">
        <v>85</v>
      </c>
      <c r="M66" s="198">
        <v>96.5</v>
      </c>
      <c r="N66" s="203">
        <f t="shared" si="2"/>
        <v>1.1352941176470588</v>
      </c>
      <c r="O66" s="265"/>
      <c r="P66" s="283"/>
      <c r="Q66" s="298"/>
    </row>
    <row r="67" spans="2:17" ht="51" customHeight="1" thickBot="1">
      <c r="B67" s="253"/>
      <c r="C67" s="344"/>
      <c r="D67" s="254"/>
      <c r="E67" s="341"/>
      <c r="F67" s="359"/>
      <c r="G67" s="341"/>
      <c r="H67" s="359"/>
      <c r="I67" s="436"/>
      <c r="J67" s="153" t="s">
        <v>11</v>
      </c>
      <c r="K67" s="154" t="s">
        <v>6</v>
      </c>
      <c r="L67" s="155">
        <v>100</v>
      </c>
      <c r="M67" s="199">
        <v>100</v>
      </c>
      <c r="N67" s="204">
        <f t="shared" si="2"/>
        <v>1</v>
      </c>
      <c r="O67" s="265"/>
      <c r="P67" s="283"/>
      <c r="Q67" s="429"/>
    </row>
    <row r="68" spans="2:17" ht="36.75" customHeight="1">
      <c r="B68" s="252" t="s">
        <v>66</v>
      </c>
      <c r="C68" s="315" t="s">
        <v>67</v>
      </c>
      <c r="D68" s="317" t="s">
        <v>75</v>
      </c>
      <c r="E68" s="338">
        <v>466</v>
      </c>
      <c r="F68" s="357">
        <v>12928560</v>
      </c>
      <c r="G68" s="249">
        <v>458</v>
      </c>
      <c r="H68" s="357">
        <v>18308244.52</v>
      </c>
      <c r="I68" s="261">
        <f>G68/E68</f>
        <v>0.9828326180257511</v>
      </c>
      <c r="J68" s="160" t="s">
        <v>22</v>
      </c>
      <c r="K68" s="161" t="s">
        <v>6</v>
      </c>
      <c r="L68" s="161">
        <v>90</v>
      </c>
      <c r="M68" s="191">
        <v>98.3</v>
      </c>
      <c r="N68" s="202">
        <f t="shared" si="2"/>
        <v>1.0922222222222222</v>
      </c>
      <c r="O68" s="264">
        <v>10394.81499</v>
      </c>
      <c r="P68" s="282"/>
      <c r="Q68" s="297">
        <f>O68/G68</f>
        <v>22.696102598253276</v>
      </c>
    </row>
    <row r="69" spans="2:17" ht="44.25" customHeight="1">
      <c r="B69" s="253"/>
      <c r="C69" s="316"/>
      <c r="D69" s="318"/>
      <c r="E69" s="339"/>
      <c r="F69" s="358"/>
      <c r="G69" s="250"/>
      <c r="H69" s="358"/>
      <c r="I69" s="262"/>
      <c r="J69" s="162" t="s">
        <v>68</v>
      </c>
      <c r="K69" s="163" t="s">
        <v>6</v>
      </c>
      <c r="L69" s="163">
        <v>5</v>
      </c>
      <c r="M69" s="192">
        <v>5.2</v>
      </c>
      <c r="N69" s="203">
        <f t="shared" si="2"/>
        <v>1.04</v>
      </c>
      <c r="O69" s="265"/>
      <c r="P69" s="283"/>
      <c r="Q69" s="298"/>
    </row>
    <row r="70" spans="2:17" ht="46.5" customHeight="1">
      <c r="B70" s="253"/>
      <c r="C70" s="316"/>
      <c r="D70" s="318"/>
      <c r="E70" s="339"/>
      <c r="F70" s="358"/>
      <c r="G70" s="250"/>
      <c r="H70" s="358"/>
      <c r="I70" s="262"/>
      <c r="J70" s="162" t="s">
        <v>69</v>
      </c>
      <c r="K70" s="163" t="s">
        <v>6</v>
      </c>
      <c r="L70" s="163">
        <v>100</v>
      </c>
      <c r="M70" s="192">
        <v>100</v>
      </c>
      <c r="N70" s="203">
        <f t="shared" si="2"/>
        <v>1</v>
      </c>
      <c r="O70" s="265"/>
      <c r="P70" s="283"/>
      <c r="Q70" s="298"/>
    </row>
    <row r="71" spans="2:17" ht="62.25" customHeight="1" thickBot="1">
      <c r="B71" s="336"/>
      <c r="C71" s="337"/>
      <c r="D71" s="335"/>
      <c r="E71" s="340"/>
      <c r="F71" s="359"/>
      <c r="G71" s="341"/>
      <c r="H71" s="359"/>
      <c r="I71" s="263"/>
      <c r="J71" s="164" t="s">
        <v>24</v>
      </c>
      <c r="K71" s="165" t="s">
        <v>6</v>
      </c>
      <c r="L71" s="166">
        <v>85</v>
      </c>
      <c r="M71" s="193">
        <v>96.5</v>
      </c>
      <c r="N71" s="206">
        <f t="shared" si="2"/>
        <v>1.1352941176470588</v>
      </c>
      <c r="O71" s="404"/>
      <c r="P71" s="405"/>
      <c r="Q71" s="429"/>
    </row>
    <row r="72" spans="2:21" ht="40.5" customHeight="1" hidden="1" thickBot="1">
      <c r="B72" s="437" t="s">
        <v>26</v>
      </c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7"/>
      <c r="S72" s="7"/>
      <c r="T72" s="7"/>
      <c r="U72" s="7"/>
    </row>
    <row r="73" spans="2:21" ht="52.5" customHeight="1" hidden="1">
      <c r="B73" s="366" t="s">
        <v>57</v>
      </c>
      <c r="C73" s="369" t="s">
        <v>10</v>
      </c>
      <c r="D73" s="439" t="s">
        <v>29</v>
      </c>
      <c r="E73" s="255">
        <v>40</v>
      </c>
      <c r="F73" s="182"/>
      <c r="G73" s="255">
        <v>40</v>
      </c>
      <c r="H73" s="186"/>
      <c r="I73" s="258">
        <f>G73/E73</f>
        <v>1</v>
      </c>
      <c r="J73" s="29" t="s">
        <v>27</v>
      </c>
      <c r="K73" s="24" t="s">
        <v>6</v>
      </c>
      <c r="L73" s="26">
        <v>100</v>
      </c>
      <c r="M73" s="30">
        <v>100</v>
      </c>
      <c r="N73" s="11">
        <f>M73/L73</f>
        <v>1</v>
      </c>
      <c r="O73" s="430">
        <v>14643</v>
      </c>
      <c r="P73" s="433">
        <v>15955.68</v>
      </c>
      <c r="Q73" s="279">
        <f>P73/G73</f>
        <v>398.892</v>
      </c>
      <c r="R73" s="239"/>
      <c r="S73" s="239"/>
      <c r="T73" s="18"/>
      <c r="U73" s="7"/>
    </row>
    <row r="74" spans="2:21" ht="45.75" customHeight="1" hidden="1">
      <c r="B74" s="367"/>
      <c r="C74" s="370"/>
      <c r="D74" s="440"/>
      <c r="E74" s="256"/>
      <c r="F74" s="183"/>
      <c r="G74" s="256"/>
      <c r="H74" s="187"/>
      <c r="I74" s="259"/>
      <c r="J74" s="31" t="s">
        <v>28</v>
      </c>
      <c r="K74" s="25" t="s">
        <v>6</v>
      </c>
      <c r="L74" s="27">
        <v>100</v>
      </c>
      <c r="M74" s="32">
        <v>100</v>
      </c>
      <c r="N74" s="12">
        <f>M74/L74</f>
        <v>1</v>
      </c>
      <c r="O74" s="431"/>
      <c r="P74" s="434"/>
      <c r="Q74" s="280"/>
      <c r="R74" s="239"/>
      <c r="S74" s="239"/>
      <c r="T74" s="18"/>
      <c r="U74" s="7"/>
    </row>
    <row r="75" spans="2:17" ht="32.25" customHeight="1" hidden="1">
      <c r="B75" s="367"/>
      <c r="C75" s="370"/>
      <c r="D75" s="440"/>
      <c r="E75" s="256"/>
      <c r="F75" s="183"/>
      <c r="G75" s="256"/>
      <c r="H75" s="187"/>
      <c r="I75" s="259"/>
      <c r="J75" s="33" t="s">
        <v>58</v>
      </c>
      <c r="K75" s="25" t="s">
        <v>61</v>
      </c>
      <c r="L75" s="27">
        <v>119691</v>
      </c>
      <c r="M75" s="32">
        <v>119691</v>
      </c>
      <c r="N75" s="12">
        <f>M75/L75</f>
        <v>1</v>
      </c>
      <c r="O75" s="431"/>
      <c r="P75" s="434"/>
      <c r="Q75" s="280"/>
    </row>
    <row r="76" spans="2:17" ht="23.25" customHeight="1" hidden="1">
      <c r="B76" s="367"/>
      <c r="C76" s="370"/>
      <c r="D76" s="440"/>
      <c r="E76" s="256"/>
      <c r="F76" s="183"/>
      <c r="G76" s="256"/>
      <c r="H76" s="187"/>
      <c r="I76" s="259"/>
      <c r="J76" s="33" t="s">
        <v>59</v>
      </c>
      <c r="K76" s="25" t="s">
        <v>60</v>
      </c>
      <c r="L76" s="27">
        <v>792</v>
      </c>
      <c r="M76" s="32">
        <v>1026</v>
      </c>
      <c r="N76" s="12">
        <f>M76/L76</f>
        <v>1.2954545454545454</v>
      </c>
      <c r="O76" s="431"/>
      <c r="P76" s="434"/>
      <c r="Q76" s="280"/>
    </row>
    <row r="77" spans="2:17" ht="67.5" customHeight="1" hidden="1" thickBot="1">
      <c r="B77" s="368"/>
      <c r="C77" s="371"/>
      <c r="D77" s="441"/>
      <c r="E77" s="257"/>
      <c r="F77" s="184"/>
      <c r="G77" s="257"/>
      <c r="H77" s="188"/>
      <c r="I77" s="260"/>
      <c r="J77" s="34" t="s">
        <v>62</v>
      </c>
      <c r="K77" s="35" t="s">
        <v>6</v>
      </c>
      <c r="L77" s="28">
        <v>100</v>
      </c>
      <c r="M77" s="36">
        <v>100</v>
      </c>
      <c r="N77" s="13">
        <f>M77/L77</f>
        <v>1</v>
      </c>
      <c r="O77" s="432"/>
      <c r="P77" s="435"/>
      <c r="Q77" s="281"/>
    </row>
    <row r="78" spans="2:16" ht="15" customHeight="1">
      <c r="B78" s="17"/>
      <c r="C78" s="17"/>
      <c r="D78" s="17"/>
      <c r="E78" s="17"/>
      <c r="F78" s="17"/>
      <c r="G78" s="17"/>
      <c r="H78" s="17"/>
      <c r="I78" s="19"/>
      <c r="J78" s="14"/>
      <c r="K78" s="15"/>
      <c r="L78" s="20"/>
      <c r="M78" s="21"/>
      <c r="N78" s="16"/>
      <c r="P78" s="37"/>
    </row>
    <row r="79" spans="2:14" ht="31.5" customHeight="1">
      <c r="B79" s="8" t="s">
        <v>89</v>
      </c>
      <c r="C79" s="9"/>
      <c r="E79" s="9"/>
      <c r="F79" s="9"/>
      <c r="I79" s="9" t="s">
        <v>80</v>
      </c>
      <c r="L79" s="9"/>
      <c r="M79" s="9"/>
      <c r="N79" s="9"/>
    </row>
    <row r="80" spans="2:16" ht="15.75" customHeight="1">
      <c r="B80" s="1"/>
      <c r="C80" s="1"/>
      <c r="D80" s="1"/>
      <c r="E80" s="1"/>
      <c r="F80" s="1"/>
      <c r="G80" s="1"/>
      <c r="H80" s="1"/>
      <c r="I80" s="2"/>
      <c r="L80" s="1"/>
      <c r="M80" s="1"/>
      <c r="N80" s="2"/>
      <c r="P80" s="37"/>
    </row>
    <row r="81" spans="2:14" ht="24.75" customHeight="1">
      <c r="B81" s="178" t="s">
        <v>70</v>
      </c>
      <c r="C81" s="1"/>
      <c r="D81" s="1"/>
      <c r="E81" s="1"/>
      <c r="F81" s="1"/>
      <c r="G81" s="1"/>
      <c r="H81" s="1"/>
      <c r="I81" s="2"/>
      <c r="L81" s="1"/>
      <c r="M81" s="1"/>
      <c r="N81" s="2"/>
    </row>
    <row r="82" ht="21" customHeight="1">
      <c r="B82" s="178" t="s">
        <v>71</v>
      </c>
    </row>
    <row r="83" spans="2:8" ht="30.75" customHeight="1">
      <c r="B83" s="365"/>
      <c r="C83" s="365"/>
      <c r="D83" s="365"/>
      <c r="E83" s="365"/>
      <c r="F83" s="365"/>
      <c r="G83" s="365"/>
      <c r="H83" s="185"/>
    </row>
    <row r="85" spans="5:9" ht="18.75">
      <c r="E85">
        <f>E8+E11+E14+E17+E21+E24+E30+E34+E36+E41+E42+E45+E49+E53+E59+E63+E64+E68</f>
        <v>19213</v>
      </c>
      <c r="F85">
        <f>F8+F11+F14+F17+F21+F24+F30+F34+F36+F41+F42+F45+F49+F53+F59+F63+F64+F68</f>
        <v>1231194460.0000002</v>
      </c>
      <c r="G85">
        <f>G8+G11+G14+G17+G21+G24+G30+G34+G36+G41+G42+G45+G49+G53+G59+G63+G64+G68</f>
        <v>18136</v>
      </c>
      <c r="I85" s="235">
        <f>G85/E85</f>
        <v>0.9439442044449071</v>
      </c>
    </row>
    <row r="86" spans="2:8" ht="15.75">
      <c r="B86" s="5"/>
      <c r="C86" s="6"/>
      <c r="D86" s="6"/>
      <c r="E86" s="6"/>
      <c r="F86" s="6"/>
      <c r="G86" s="6"/>
      <c r="H86" s="6"/>
    </row>
    <row r="89" ht="15.75" thickBot="1"/>
    <row r="90" spans="4:9" ht="21">
      <c r="D90" s="231" t="s">
        <v>87</v>
      </c>
      <c r="E90" s="231"/>
      <c r="F90" s="232">
        <f>F8+F11+F14+F17+F21+F24+F30+F34+F36+F41+F42+F45+F49+F53+F59+F63+F64+F68</f>
        <v>1231194460.0000002</v>
      </c>
      <c r="G90" s="231"/>
      <c r="H90" s="220">
        <f>H8+H11+H14+H17+H21+H24+H30+H34+H36+H41+H42+H45+H49+H53+H59+H63+H64+H68</f>
        <v>1286795718.3900003</v>
      </c>
      <c r="I90" s="219"/>
    </row>
    <row r="91" spans="4:9" ht="19.5" thickBot="1">
      <c r="D91" s="231" t="s">
        <v>88</v>
      </c>
      <c r="E91" s="231"/>
      <c r="F91" s="233">
        <f>F90-'[1]02.01.2019'!$AC$81</f>
        <v>0</v>
      </c>
      <c r="G91" s="231"/>
      <c r="H91" s="221">
        <f>H90-'[1]31.12.2019'!$AC$77</f>
        <v>0.010000467300415039</v>
      </c>
      <c r="I91" s="219"/>
    </row>
    <row r="92" spans="4:9" ht="26.25">
      <c r="D92" s="231"/>
      <c r="E92" s="231"/>
      <c r="F92" s="234"/>
      <c r="G92" s="231"/>
      <c r="I92" s="219"/>
    </row>
    <row r="93" ht="18.75">
      <c r="D93" s="218"/>
    </row>
    <row r="94" ht="18.75">
      <c r="D94" s="218"/>
    </row>
    <row r="95" spans="4:6" ht="23.25">
      <c r="D95" s="218"/>
      <c r="F95" s="222"/>
    </row>
    <row r="96" spans="4:6" ht="23.25">
      <c r="D96" s="218"/>
      <c r="F96" s="222"/>
    </row>
    <row r="97" spans="4:6" ht="21">
      <c r="D97" s="218"/>
      <c r="F97" s="223"/>
    </row>
    <row r="98" ht="18.75">
      <c r="D98" s="218"/>
    </row>
    <row r="100" ht="21">
      <c r="F100" s="224"/>
    </row>
    <row r="104" spans="2:3" ht="23.25">
      <c r="B104" s="23"/>
      <c r="C104" s="40"/>
    </row>
    <row r="105" spans="2:3" ht="15">
      <c r="B105" s="10"/>
      <c r="C105" s="41"/>
    </row>
    <row r="106" spans="2:3" ht="15">
      <c r="B106" s="10"/>
      <c r="C106" s="41"/>
    </row>
    <row r="107" ht="15">
      <c r="C107" s="39"/>
    </row>
  </sheetData>
  <sheetProtection/>
  <mergeCells count="216">
    <mergeCell ref="F64:F67"/>
    <mergeCell ref="H64:H67"/>
    <mergeCell ref="H68:H71"/>
    <mergeCell ref="F68:F71"/>
    <mergeCell ref="G68:G71"/>
    <mergeCell ref="C45:C47"/>
    <mergeCell ref="Q49:Q51"/>
    <mergeCell ref="O53:O56"/>
    <mergeCell ref="P53:P56"/>
    <mergeCell ref="I45:I47"/>
    <mergeCell ref="F59:F62"/>
    <mergeCell ref="H59:H62"/>
    <mergeCell ref="F36:F40"/>
    <mergeCell ref="H36:H40"/>
    <mergeCell ref="F42:F44"/>
    <mergeCell ref="H42:H44"/>
    <mergeCell ref="H49:H51"/>
    <mergeCell ref="F53:F56"/>
    <mergeCell ref="H53:H56"/>
    <mergeCell ref="G53:G56"/>
    <mergeCell ref="B52:Q52"/>
    <mergeCell ref="B45:B47"/>
    <mergeCell ref="F21:F23"/>
    <mergeCell ref="H21:H23"/>
    <mergeCell ref="F24:F28"/>
    <mergeCell ref="H24:H28"/>
    <mergeCell ref="F30:F33"/>
    <mergeCell ref="H30:H33"/>
    <mergeCell ref="H8:H10"/>
    <mergeCell ref="H11:H13"/>
    <mergeCell ref="H14:H16"/>
    <mergeCell ref="F14:F16"/>
    <mergeCell ref="H17:H20"/>
    <mergeCell ref="F17:F20"/>
    <mergeCell ref="I64:I67"/>
    <mergeCell ref="B72:Q72"/>
    <mergeCell ref="D73:D77"/>
    <mergeCell ref="E73:E77"/>
    <mergeCell ref="G64:G67"/>
    <mergeCell ref="D17:D20"/>
    <mergeCell ref="E17:E20"/>
    <mergeCell ref="G17:G20"/>
    <mergeCell ref="I17:I20"/>
    <mergeCell ref="B17:B20"/>
    <mergeCell ref="Q64:Q67"/>
    <mergeCell ref="O68:O71"/>
    <mergeCell ref="P68:P71"/>
    <mergeCell ref="Q68:Q71"/>
    <mergeCell ref="O73:O77"/>
    <mergeCell ref="Q59:Q62"/>
    <mergeCell ref="P73:P77"/>
    <mergeCell ref="O59:O62"/>
    <mergeCell ref="P59:P62"/>
    <mergeCell ref="Q42:Q44"/>
    <mergeCell ref="O34:O35"/>
    <mergeCell ref="P34:P35"/>
    <mergeCell ref="Q34:Q35"/>
    <mergeCell ref="O36:O40"/>
    <mergeCell ref="P36:P40"/>
    <mergeCell ref="Q36:Q40"/>
    <mergeCell ref="O42:O44"/>
    <mergeCell ref="O24:O28"/>
    <mergeCell ref="P24:P28"/>
    <mergeCell ref="Q24:Q28"/>
    <mergeCell ref="B29:Q29"/>
    <mergeCell ref="O30:O33"/>
    <mergeCell ref="P30:P33"/>
    <mergeCell ref="Q30:Q33"/>
    <mergeCell ref="B24:B28"/>
    <mergeCell ref="C24:C28"/>
    <mergeCell ref="B30:B33"/>
    <mergeCell ref="O17:O19"/>
    <mergeCell ref="P17:P19"/>
    <mergeCell ref="Q17:Q19"/>
    <mergeCell ref="O21:O23"/>
    <mergeCell ref="P21:P23"/>
    <mergeCell ref="Q21:Q23"/>
    <mergeCell ref="O11:O13"/>
    <mergeCell ref="P11:P13"/>
    <mergeCell ref="Q11:Q13"/>
    <mergeCell ref="O14:O16"/>
    <mergeCell ref="P14:P16"/>
    <mergeCell ref="Q14:Q16"/>
    <mergeCell ref="O4:O5"/>
    <mergeCell ref="P4:P5"/>
    <mergeCell ref="Q4:Q5"/>
    <mergeCell ref="B7:Q7"/>
    <mergeCell ref="O8:O10"/>
    <mergeCell ref="P8:P10"/>
    <mergeCell ref="Q8:Q10"/>
    <mergeCell ref="I8:I10"/>
    <mergeCell ref="E4:I4"/>
    <mergeCell ref="J4:N4"/>
    <mergeCell ref="S4:S6"/>
    <mergeCell ref="S7:S9"/>
    <mergeCell ref="S10:S12"/>
    <mergeCell ref="S13:S15"/>
    <mergeCell ref="S16:S18"/>
    <mergeCell ref="S19:S24"/>
    <mergeCell ref="M17:M18"/>
    <mergeCell ref="N17:N18"/>
    <mergeCell ref="G24:G28"/>
    <mergeCell ref="I24:I28"/>
    <mergeCell ref="I21:I23"/>
    <mergeCell ref="C30:C33"/>
    <mergeCell ref="D30:D33"/>
    <mergeCell ref="E30:E33"/>
    <mergeCell ref="G30:G33"/>
    <mergeCell ref="I30:I33"/>
    <mergeCell ref="I14:I16"/>
    <mergeCell ref="G14:G16"/>
    <mergeCell ref="B21:B23"/>
    <mergeCell ref="C21:C23"/>
    <mergeCell ref="D21:D23"/>
    <mergeCell ref="E21:E23"/>
    <mergeCell ref="G21:G23"/>
    <mergeCell ref="B14:B16"/>
    <mergeCell ref="C14:C16"/>
    <mergeCell ref="D14:D16"/>
    <mergeCell ref="E14:E16"/>
    <mergeCell ref="J17:J18"/>
    <mergeCell ref="K17:K18"/>
    <mergeCell ref="L17:L18"/>
    <mergeCell ref="C17:C20"/>
    <mergeCell ref="B83:G83"/>
    <mergeCell ref="B73:B77"/>
    <mergeCell ref="C73:C77"/>
    <mergeCell ref="E24:E28"/>
    <mergeCell ref="B53:B56"/>
    <mergeCell ref="E8:E10"/>
    <mergeCell ref="D8:D10"/>
    <mergeCell ref="G8:G10"/>
    <mergeCell ref="B11:B13"/>
    <mergeCell ref="C11:C13"/>
    <mergeCell ref="F11:F13"/>
    <mergeCell ref="F8:F10"/>
    <mergeCell ref="G11:G13"/>
    <mergeCell ref="I11:I13"/>
    <mergeCell ref="B2:N2"/>
    <mergeCell ref="B3:N3"/>
    <mergeCell ref="B4:B5"/>
    <mergeCell ref="C4:C5"/>
    <mergeCell ref="D4:D5"/>
    <mergeCell ref="E11:E13"/>
    <mergeCell ref="D11:D13"/>
    <mergeCell ref="B8:B10"/>
    <mergeCell ref="C8:C10"/>
    <mergeCell ref="D24:D28"/>
    <mergeCell ref="B68:B71"/>
    <mergeCell ref="C68:C71"/>
    <mergeCell ref="D68:D71"/>
    <mergeCell ref="E68:E71"/>
    <mergeCell ref="E64:E67"/>
    <mergeCell ref="C64:C67"/>
    <mergeCell ref="B36:B40"/>
    <mergeCell ref="C36:C40"/>
    <mergeCell ref="E45:E47"/>
    <mergeCell ref="D34:D35"/>
    <mergeCell ref="E34:E35"/>
    <mergeCell ref="G34:G35"/>
    <mergeCell ref="I34:I35"/>
    <mergeCell ref="D36:D40"/>
    <mergeCell ref="E36:E40"/>
    <mergeCell ref="G36:G40"/>
    <mergeCell ref="I36:I40"/>
    <mergeCell ref="F34:F35"/>
    <mergeCell ref="H34:H35"/>
    <mergeCell ref="B34:B35"/>
    <mergeCell ref="C34:C35"/>
    <mergeCell ref="C49:C51"/>
    <mergeCell ref="D49:D51"/>
    <mergeCell ref="E49:E51"/>
    <mergeCell ref="B42:B44"/>
    <mergeCell ref="C42:C44"/>
    <mergeCell ref="D45:D47"/>
    <mergeCell ref="B49:B51"/>
    <mergeCell ref="D42:D44"/>
    <mergeCell ref="E42:E44"/>
    <mergeCell ref="G42:G44"/>
    <mergeCell ref="D53:D56"/>
    <mergeCell ref="E53:E56"/>
    <mergeCell ref="P42:P44"/>
    <mergeCell ref="F45:F47"/>
    <mergeCell ref="H45:H47"/>
    <mergeCell ref="F49:F51"/>
    <mergeCell ref="I42:I44"/>
    <mergeCell ref="Q45:Q47"/>
    <mergeCell ref="B48:Q48"/>
    <mergeCell ref="I59:I62"/>
    <mergeCell ref="O45:O47"/>
    <mergeCell ref="P45:P47"/>
    <mergeCell ref="G49:G51"/>
    <mergeCell ref="G45:G47"/>
    <mergeCell ref="I49:I51"/>
    <mergeCell ref="I53:I56"/>
    <mergeCell ref="Q53:Q56"/>
    <mergeCell ref="G73:G77"/>
    <mergeCell ref="I73:I77"/>
    <mergeCell ref="I68:I71"/>
    <mergeCell ref="O64:O67"/>
    <mergeCell ref="B57:Q58"/>
    <mergeCell ref="O49:O51"/>
    <mergeCell ref="P49:P51"/>
    <mergeCell ref="C53:C56"/>
    <mergeCell ref="Q73:Q77"/>
    <mergeCell ref="P64:P67"/>
    <mergeCell ref="B1:N1"/>
    <mergeCell ref="S73:S74"/>
    <mergeCell ref="B59:B62"/>
    <mergeCell ref="C59:C62"/>
    <mergeCell ref="D59:D62"/>
    <mergeCell ref="E59:E62"/>
    <mergeCell ref="G59:G62"/>
    <mergeCell ref="B64:B67"/>
    <mergeCell ref="D64:D67"/>
    <mergeCell ref="R73:R74"/>
  </mergeCells>
  <printOptions horizontalCentered="1"/>
  <pageMargins left="0.3937007874015748" right="0" top="0.07874015748031496" bottom="0" header="0.11811023622047245" footer="0.03937007874015748"/>
  <pageSetup fitToHeight="12" horizontalDpi="600" verticalDpi="600" orientation="landscape" paperSize="9" scale="40" r:id="rId1"/>
  <rowBreaks count="2" manualBreakCount="2">
    <brk id="28" min="1" max="14" man="1"/>
    <brk id="5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2013-06-18T00:02:52Z</cp:lastPrinted>
  <dcterms:created xsi:type="dcterms:W3CDTF">2006-09-28T05:33:49Z</dcterms:created>
  <dcterms:modified xsi:type="dcterms:W3CDTF">2020-11-09T01:18:00Z</dcterms:modified>
  <cp:category/>
  <cp:version/>
  <cp:contentType/>
  <cp:contentStatus/>
</cp:coreProperties>
</file>